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AppData\Local\Temp\Rar$DIa0.846\"/>
    </mc:Choice>
  </mc:AlternateContent>
  <bookViews>
    <workbookView xWindow="-15" yWindow="-15" windowWidth="25230" windowHeight="6480" activeTab="1"/>
  </bookViews>
  <sheets>
    <sheet name="Rekapitulace" sheetId="6" r:id="rId1"/>
    <sheet name="SO 001-700 Gastro" sheetId="5" r:id="rId2"/>
  </sheets>
  <definedNames>
    <definedName name="_xlnm.Print_Area" localSheetId="0">Rekapitulace!$A$1:$E$45</definedName>
    <definedName name="_xlnm.Print_Area" localSheetId="1">'SO 001-700 Gastro'!$B$3:$N$143</definedName>
    <definedName name="_xlnm.Print_Titles" localSheetId="1">'SO 001-700 Gastro'!$6:$8</definedName>
  </definedNames>
  <calcPr calcId="152511"/>
</workbook>
</file>

<file path=xl/calcChain.xml><?xml version="1.0" encoding="utf-8"?>
<calcChain xmlns="http://schemas.openxmlformats.org/spreadsheetml/2006/main">
  <c r="G47" i="5" l="1"/>
  <c r="G37" i="5"/>
  <c r="G17" i="5"/>
  <c r="G16" i="5"/>
  <c r="G15" i="5"/>
  <c r="G74" i="5" l="1"/>
  <c r="G80" i="5" l="1"/>
  <c r="G60" i="5"/>
  <c r="G95" i="5" l="1"/>
  <c r="G11" i="5"/>
  <c r="G10" i="5" l="1"/>
  <c r="G26" i="5"/>
  <c r="L27" i="5"/>
  <c r="G32" i="5"/>
  <c r="G40" i="5"/>
  <c r="L41" i="5"/>
  <c r="L45" i="5"/>
  <c r="G49" i="5"/>
  <c r="L50" i="5"/>
  <c r="L54" i="5"/>
  <c r="L85" i="5"/>
  <c r="L86" i="5"/>
  <c r="L88" i="5"/>
  <c r="L89" i="5"/>
  <c r="G90" i="5"/>
  <c r="L92" i="5"/>
  <c r="L94" i="5"/>
  <c r="L102" i="5"/>
  <c r="L105" i="5"/>
  <c r="L109" i="5"/>
  <c r="L110" i="5"/>
  <c r="L120" i="5"/>
  <c r="L127" i="5"/>
  <c r="L130" i="5"/>
  <c r="L133" i="5"/>
  <c r="L135" i="5"/>
  <c r="L136" i="5"/>
  <c r="L139" i="5"/>
  <c r="G13" i="5"/>
  <c r="G18" i="5"/>
  <c r="G19" i="5"/>
  <c r="G21" i="5"/>
  <c r="G22" i="5"/>
  <c r="G23" i="5"/>
  <c r="G25" i="5"/>
  <c r="G28" i="5"/>
  <c r="G29" i="5"/>
  <c r="G30" i="5"/>
  <c r="G31" i="5"/>
  <c r="G33" i="5"/>
  <c r="G35" i="5"/>
  <c r="G38" i="5"/>
  <c r="G39" i="5"/>
  <c r="G42" i="5"/>
  <c r="G43" i="5"/>
  <c r="G44" i="5"/>
  <c r="G48" i="5"/>
  <c r="G51" i="5"/>
  <c r="G52" i="5"/>
  <c r="G53" i="5"/>
  <c r="G56" i="5"/>
  <c r="G58" i="5"/>
  <c r="G62" i="5"/>
  <c r="G63" i="5"/>
  <c r="G66" i="5"/>
  <c r="G67" i="5"/>
  <c r="G68" i="5"/>
  <c r="G69" i="5"/>
  <c r="G70" i="5"/>
  <c r="G71" i="5"/>
  <c r="G72" i="5"/>
  <c r="G73" i="5"/>
  <c r="G75" i="5"/>
  <c r="G76" i="5"/>
  <c r="G77" i="5"/>
  <c r="G78" i="5"/>
  <c r="G79" i="5"/>
  <c r="G81" i="5"/>
  <c r="G82" i="5"/>
  <c r="G83" i="5"/>
  <c r="G87" i="5"/>
  <c r="G91" i="5"/>
  <c r="G93" i="5"/>
  <c r="G96" i="5"/>
  <c r="G97" i="5"/>
  <c r="G98" i="5"/>
  <c r="G100" i="5"/>
  <c r="G101" i="5"/>
  <c r="G103" i="5"/>
  <c r="G104" i="5"/>
  <c r="G106" i="5"/>
  <c r="G108" i="5"/>
  <c r="G109" i="5"/>
  <c r="G111" i="5"/>
  <c r="G112" i="5"/>
  <c r="G113" i="5"/>
  <c r="G114" i="5"/>
  <c r="G116" i="5"/>
  <c r="G117" i="5"/>
  <c r="G118" i="5"/>
  <c r="G119" i="5"/>
  <c r="G121" i="5"/>
  <c r="G122" i="5"/>
  <c r="G123" i="5"/>
  <c r="G124" i="5"/>
  <c r="G125" i="5"/>
  <c r="G126" i="5"/>
  <c r="G131" i="5"/>
  <c r="G137" i="5"/>
  <c r="G138" i="5"/>
  <c r="G140" i="5"/>
  <c r="G142" i="5" l="1"/>
  <c r="D8" i="6"/>
  <c r="L143" i="5"/>
  <c r="D12" i="6" l="1"/>
  <c r="D15" i="6" s="1"/>
  <c r="D17" i="6" s="1"/>
  <c r="D20" i="6" s="1"/>
  <c r="D29" i="6"/>
  <c r="D144" i="5"/>
  <c r="D33" i="6" l="1"/>
  <c r="C36" i="6" s="1"/>
  <c r="C15" i="6"/>
  <c r="D36" i="6" l="1"/>
  <c r="D38" i="6" s="1"/>
  <c r="D41" i="6" s="1"/>
</calcChain>
</file>

<file path=xl/sharedStrings.xml><?xml version="1.0" encoding="utf-8"?>
<sst xmlns="http://schemas.openxmlformats.org/spreadsheetml/2006/main" count="415" uniqueCount="225">
  <si>
    <t>001</t>
  </si>
  <si>
    <t>Biotechnologické a biomedicínské centrum</t>
  </si>
  <si>
    <t>001-700</t>
  </si>
  <si>
    <t>Poř.č.</t>
  </si>
  <si>
    <t>Název položky</t>
  </si>
  <si>
    <t>počet</t>
  </si>
  <si>
    <t>PŘÍJEM ZBOŽÍ</t>
  </si>
  <si>
    <t xml:space="preserve">SKLAD ODPADKŮ
</t>
  </si>
  <si>
    <t>1</t>
  </si>
  <si>
    <t>SKLAD CHLAZENÝCH A MRAŽENÝCH POTRAVIN</t>
  </si>
  <si>
    <t>2</t>
  </si>
  <si>
    <t>3</t>
  </si>
  <si>
    <t>4</t>
  </si>
  <si>
    <t>5</t>
  </si>
  <si>
    <t>7</t>
  </si>
  <si>
    <t>8</t>
  </si>
  <si>
    <t>Pracovní stůl s dřezem a policí, vč. stojánkové profi baterie a sifonu</t>
  </si>
  <si>
    <t>9</t>
  </si>
  <si>
    <t>Umývadlo nerez se směšovací baterií bez ručního ovládání uzavírání tekoucí vody, vč baterie a sifonu</t>
  </si>
  <si>
    <t>HRUBÁ PŘÍPRAVNA MASA</t>
  </si>
  <si>
    <t xml:space="preserve">Řeznický špalek celodřevěný </t>
  </si>
  <si>
    <t xml:space="preserve">Pracovní stůl s policí a zásuvkovým blokem </t>
  </si>
  <si>
    <t xml:space="preserve">Pracovní stůl s krájecí deskou, policí </t>
  </si>
  <si>
    <t>12</t>
  </si>
  <si>
    <t>14</t>
  </si>
  <si>
    <t>SKLAD KOŘENÍ</t>
  </si>
  <si>
    <t>Skladový regál komaxit</t>
  </si>
  <si>
    <t>10</t>
  </si>
  <si>
    <t>11</t>
  </si>
  <si>
    <t>HRUBÁ PŘÍPRAVNY ZELENINY</t>
  </si>
  <si>
    <t>škrabka na brambory 20 kg/hod na betonovém soklu</t>
  </si>
  <si>
    <t>lapač škrobu a slupek</t>
  </si>
  <si>
    <t xml:space="preserve">pracovní stůl s policí a zásuvkovým blokem </t>
  </si>
  <si>
    <t>Pracovní stůl s dřezem a roštem, vč. nástěnné směšovací baterie a sifonu</t>
  </si>
  <si>
    <t>ČISTÁ PŘÍPRAVNA ZELENINY</t>
  </si>
  <si>
    <t>mycí stůl s dvoudřezem zakrytý, vč. nástěnné směšovací baterie a sifonu</t>
  </si>
  <si>
    <t>6</t>
  </si>
  <si>
    <t>pracovní stůl s nieorelonovou deskou</t>
  </si>
  <si>
    <t>pracovní stůl s policí a zásuvkou</t>
  </si>
  <si>
    <t xml:space="preserve">SUCHÝ SKLAD </t>
  </si>
  <si>
    <t>šatní skříňka</t>
  </si>
  <si>
    <t>regál na prádlo</t>
  </si>
  <si>
    <t>koš na prádlo</t>
  </si>
  <si>
    <t xml:space="preserve">VARNA </t>
  </si>
  <si>
    <t>teplá produkce</t>
  </si>
  <si>
    <r>
      <t xml:space="preserve">plynový sporák 4-hořákový </t>
    </r>
    <r>
      <rPr>
        <u/>
        <sz val="10"/>
        <rFont val="Arial"/>
        <family val="2"/>
        <charset val="238"/>
      </rPr>
      <t xml:space="preserve">                                                   </t>
    </r>
  </si>
  <si>
    <t>pracovní stůl ve varném bloku se stojánkovou napouštěcí baterií</t>
  </si>
  <si>
    <t>elektrický kotel dvouplášťový obsah 150 litrů</t>
  </si>
  <si>
    <t>elektrický kotel dvouplášťový obsah 230 litrů</t>
  </si>
  <si>
    <t>plynový kotel dvouplášťový obsah 150 litrů,  bez nutnosti napojení na odtah spalin</t>
  </si>
  <si>
    <t>plynový kotel  230 l, bez nutnosti napojení na odtah spalin</t>
  </si>
  <si>
    <t xml:space="preserve">el. kotel dvouplášťový obsah150 litrů                    </t>
  </si>
  <si>
    <t>13</t>
  </si>
  <si>
    <t>pracovní stůl ve varném bloku</t>
  </si>
  <si>
    <t>15</t>
  </si>
  <si>
    <t>porcování</t>
  </si>
  <si>
    <t>stůl skříňový uzavřený s posuvnými dvířky</t>
  </si>
  <si>
    <t>pracovní stůl s policí a zásuvkovým blokem</t>
  </si>
  <si>
    <t>34</t>
  </si>
  <si>
    <t>38</t>
  </si>
  <si>
    <t>pracovní stůl s roštem, s dřevěnou pracovní deskou</t>
  </si>
  <si>
    <t>40</t>
  </si>
  <si>
    <t>44</t>
  </si>
  <si>
    <t>pracovní stůl</t>
  </si>
  <si>
    <t>47</t>
  </si>
  <si>
    <t xml:space="preserve">regál roštový na nádobí se zvýšenou nosností        </t>
  </si>
  <si>
    <t>48</t>
  </si>
  <si>
    <t>přípravna těsta</t>
  </si>
  <si>
    <t>50</t>
  </si>
  <si>
    <t>pracovní stůl skříňový uzavřený s posuvnými dvířky s dřevěnou krájecí deskou</t>
  </si>
  <si>
    <t>51</t>
  </si>
  <si>
    <t>pracovní stůl skříňový s policí a zásuvkovým blokem, s dřevěnou krájecí deskou</t>
  </si>
  <si>
    <t>56</t>
  </si>
  <si>
    <t>umývadlo nerez se směšovací baterií bez ručního ovládání uzavírání tekoucí vody, vč baterie a sifonu</t>
  </si>
  <si>
    <t>57</t>
  </si>
  <si>
    <t>pracovní stůl s dřezem a s policí,  vč. nástěnné směšovací baterie a sifonu</t>
  </si>
  <si>
    <t>59</t>
  </si>
  <si>
    <t>umývárna provozního nádobí</t>
  </si>
  <si>
    <t>60</t>
  </si>
  <si>
    <t>rotační buben s navíjecí mechanikou a oplachovou sprchou s uzávěrem vody</t>
  </si>
  <si>
    <t>61</t>
  </si>
  <si>
    <t>regál roštový čtyřpolicový nerezový</t>
  </si>
  <si>
    <t>64</t>
  </si>
  <si>
    <t>mycí stůl s dřezem vpravo a odkapávačem,  s tlakovou sprchou na oplach</t>
  </si>
  <si>
    <t>65</t>
  </si>
  <si>
    <t>66</t>
  </si>
  <si>
    <t>pracovní stůl s roštem</t>
  </si>
  <si>
    <t>68</t>
  </si>
  <si>
    <t>umyvadlo v kombinaci s výlevkou</t>
  </si>
  <si>
    <t>příprava masa</t>
  </si>
  <si>
    <t>70</t>
  </si>
  <si>
    <t>mycí stůl s zakrytý s policí, vč.stolní směšovací baterie a sifonu</t>
  </si>
  <si>
    <t>71</t>
  </si>
  <si>
    <t>pracovní stůl otevřený policový</t>
  </si>
  <si>
    <t>72</t>
  </si>
  <si>
    <t>stolový nástavec dvouetážový</t>
  </si>
  <si>
    <t>73</t>
  </si>
  <si>
    <t>zásuvkový blok, 3x zásuvka</t>
  </si>
  <si>
    <t>příprava zeleniny</t>
  </si>
  <si>
    <t>75</t>
  </si>
  <si>
    <t>76</t>
  </si>
  <si>
    <t>mrazícící pult čtyřzásuvkový uzamykatelný</t>
  </si>
  <si>
    <t>77</t>
  </si>
  <si>
    <t>79</t>
  </si>
  <si>
    <t>80</t>
  </si>
  <si>
    <t xml:space="preserve">plnění termoportů
</t>
  </si>
  <si>
    <t>85</t>
  </si>
  <si>
    <t>Centrální změkčovač pro myčku a konvektomaty</t>
  </si>
  <si>
    <t>UMÝVÁRNA A SKLAD TERMOPORTŮ</t>
  </si>
  <si>
    <t xml:space="preserve"> VÝDEJ JÍDEL</t>
  </si>
  <si>
    <t>22</t>
  </si>
  <si>
    <t>zábradlí s mechanickým turniketem s panikovou pojistkou</t>
  </si>
  <si>
    <t>23</t>
  </si>
  <si>
    <t>policový vozík na nápoje s odkapovou miskou</t>
  </si>
  <si>
    <t>27</t>
  </si>
  <si>
    <t>Tenzometrická můstková váha nerezová - 150 kg, cejchuschopná</t>
  </si>
  <si>
    <t xml:space="preserve">Pracovní stůl s krájecí deskou, policí a zásuvkou </t>
  </si>
  <si>
    <t>Nástěnná police jednoetážová</t>
  </si>
  <si>
    <t>krouhač zeleniny - pojízdný, výměnné nástavce na strouhání, krouhání, kostičkování, plátkování, řezání</t>
  </si>
  <si>
    <t>police jednodílná</t>
  </si>
  <si>
    <t>pračka zeleniny s odstředivkou 2-6 kg/ cyklus</t>
  </si>
  <si>
    <t>32</t>
  </si>
  <si>
    <t>nástěnná police jednodílná</t>
  </si>
  <si>
    <t>33</t>
  </si>
  <si>
    <t>35</t>
  </si>
  <si>
    <t>nástěnná skříňka s posuvnými dvířky</t>
  </si>
  <si>
    <t>36</t>
  </si>
  <si>
    <t>elektronická digitální váha</t>
  </si>
  <si>
    <t>37</t>
  </si>
  <si>
    <t>39</t>
  </si>
  <si>
    <t>41</t>
  </si>
  <si>
    <t>43</t>
  </si>
  <si>
    <t>52</t>
  </si>
  <si>
    <t>nástěnná police police jednodílná</t>
  </si>
  <si>
    <t>58</t>
  </si>
  <si>
    <t>63</t>
  </si>
  <si>
    <t>74</t>
  </si>
  <si>
    <t>nářezový stroj pro silné zátěže s šnekovým pohonem</t>
  </si>
  <si>
    <t>81</t>
  </si>
  <si>
    <t>84</t>
  </si>
  <si>
    <t xml:space="preserve">Regál 4 roštový na nádobí se zvýšenou nosností             </t>
  </si>
  <si>
    <t>zásobník na pečivo</t>
  </si>
  <si>
    <t>19</t>
  </si>
  <si>
    <t>pružinový vozík na koše 500x500mm nerezový</t>
  </si>
  <si>
    <t>25</t>
  </si>
  <si>
    <t>výrobník překapávané kávy a čaje, stolní - výkon 80l/h</t>
  </si>
  <si>
    <t>M.Č.U1.008</t>
  </si>
  <si>
    <t>M.Č.U1.031</t>
  </si>
  <si>
    <t>M.Č.U1.010</t>
  </si>
  <si>
    <t>M.Č.U1.011</t>
  </si>
  <si>
    <t>M.Č.U1.017</t>
  </si>
  <si>
    <t>M.Č.U1.015</t>
  </si>
  <si>
    <t>M.Č.U1.013</t>
  </si>
  <si>
    <t>M.Č.U1.014</t>
  </si>
  <si>
    <t>M.Č.U1.012</t>
  </si>
  <si>
    <t>Plynová fritéza  2x10 litrů min.</t>
  </si>
  <si>
    <t>4a</t>
  </si>
  <si>
    <t>el. sklopná pánev, 3 x GN 1/1</t>
  </si>
  <si>
    <t>pl. sklopná pánev, 2 x GN 1/1</t>
  </si>
  <si>
    <t xml:space="preserve">pl. sklopná pánev,3 x GN 1/1                                      </t>
  </si>
  <si>
    <t xml:space="preserve">regál roštový na nádobí se zvýšenou nosností - součást pozice 47        </t>
  </si>
  <si>
    <t>mycí stůl s dřezem vlevo a odkapávačem, s tlakovou sprchou na oplach součást pozice 64</t>
  </si>
  <si>
    <t>Gastroprovoz - CELEK</t>
  </si>
  <si>
    <t>M.Č.U1.005</t>
  </si>
  <si>
    <t>Pracovní stůl s policí a zásuvkou</t>
  </si>
  <si>
    <t xml:space="preserve">Chladicí skříň jednodveřová, min.330 l </t>
  </si>
  <si>
    <t>Mrazící skříň jednodveřová, min.650 l  pro GN</t>
  </si>
  <si>
    <t>Chladicí skříň jednodveřová, min.650 l  pro GN</t>
  </si>
  <si>
    <t xml:space="preserve">Chladicí skříň jednodveřová, min. 330 l </t>
  </si>
  <si>
    <t>Mísící stroj na masovou směs min. 60 litrů vč. Příslušenství</t>
  </si>
  <si>
    <t>univerzální robot min. 60 litrů  vč. přípojných strojků</t>
  </si>
  <si>
    <t xml:space="preserve">univerzální robot, min. 60 l. vč. příslušenství  </t>
  </si>
  <si>
    <t xml:space="preserve">REKAPITULACE NÁKLADŮ </t>
  </si>
  <si>
    <t xml:space="preserve">SO 001 </t>
  </si>
  <si>
    <t>Biotechnologické a biomedicínské centrum
 Akademie věd a Univerzity Karlovy</t>
  </si>
  <si>
    <t>Profese:</t>
  </si>
  <si>
    <t>Gastroprovoz</t>
  </si>
  <si>
    <t>DPH 21% z</t>
  </si>
  <si>
    <t>DPH CELKEM</t>
  </si>
  <si>
    <t>Cena celkem vč.DPH</t>
  </si>
  <si>
    <t>Výměra</t>
  </si>
  <si>
    <t>Ceny v Kč</t>
  </si>
  <si>
    <t>měr. jed.</t>
  </si>
  <si>
    <t>Jednotková cena</t>
  </si>
  <si>
    <t>Skupina  1</t>
  </si>
  <si>
    <t>Skupina  2</t>
  </si>
  <si>
    <t>ks</t>
  </si>
  <si>
    <t>kpl</t>
  </si>
  <si>
    <t>ÚSEK VYTLOUKÁNÍ VAJEC</t>
  </si>
  <si>
    <t>mycí stůl zakrytý s policí, vč.stolní směšovací baterie a sifonu</t>
  </si>
  <si>
    <t>Cena za základní předmět opce                                                                  celkem</t>
  </si>
  <si>
    <t xml:space="preserve">Cena za základní vybavení </t>
  </si>
  <si>
    <t>Cena za základní vybavení                                                                            celkem</t>
  </si>
  <si>
    <t>Základní vybavení  vč. montáže zařízení, montážního materiálu, zaškolení obsluhy, inventarizace</t>
  </si>
  <si>
    <t>Cena za opci</t>
  </si>
  <si>
    <t>Typové ozačení výrobku, odkaz na katalogový list, označení atypických prvků</t>
  </si>
  <si>
    <t>Celkem celkem</t>
  </si>
  <si>
    <t>Cena celkem</t>
  </si>
  <si>
    <t>M.Č.U1.024</t>
  </si>
  <si>
    <t>M.Č.U1.028</t>
  </si>
  <si>
    <t>ŚATNA ŽENY</t>
  </si>
  <si>
    <t>ŚATNA MUŽI</t>
  </si>
  <si>
    <t>M.Č.U1.020</t>
  </si>
  <si>
    <t>CHODBA</t>
  </si>
  <si>
    <t>12a</t>
  </si>
  <si>
    <t>nerez sokl pod varný blok č.I</t>
  </si>
  <si>
    <t>nerez sokl pod varný blok č. II</t>
  </si>
  <si>
    <t>zavážecí vozík do konvektomatu - SOUČÁSTÍ KONVEKTOMATŮ</t>
  </si>
  <si>
    <t>el. konvektomat 20xGN 1/1 vč. zavážecího vozíku</t>
  </si>
  <si>
    <t>plyn. konvektomat 20xGN 1/1 vč. zavážecího vozíku</t>
  </si>
  <si>
    <t>pojezd na podnosy trubkový vč. konzol zařízení je součástí stolu 23</t>
  </si>
  <si>
    <t>8a</t>
  </si>
  <si>
    <t>nerez sokl pod varný blok č.II</t>
  </si>
  <si>
    <t>Mrazírna potravin, mrazící stavebnicový box, vč. podlahy a mr. jednotky na stropě, roštový regál 4 patrový</t>
  </si>
  <si>
    <t>Chladírna potravin, chladící stavebnicový box, bez podlahy,  vč chl. jednotky na stropě,  roštový regál 4 patrový</t>
  </si>
  <si>
    <t>Chladírna masa, chladící stavebnicový box, bez podlahy,  vč chl. jednotky na stropě,  roštový regál 4 patrový, závěsná konstrukce s háky na maso</t>
  </si>
  <si>
    <t>chladící box  na zeleninu s roštovými regály- jednotka na stropě</t>
  </si>
  <si>
    <t>chladící box  na zeleninu s roštovýmim regály - jednotka na stropě</t>
  </si>
  <si>
    <t>Další vybavení vč. montáže zařízení, montážního materiálu, zaškolení obsluhy, inventarizace (smluvní opce)</t>
  </si>
  <si>
    <t>Cena celkem za celý předmět plnění</t>
  </si>
  <si>
    <t>DODÁVKA a MONTÁŽ</t>
  </si>
  <si>
    <t>CELKEM:</t>
  </si>
  <si>
    <t>DODÁVKA a MONTÁŽ:</t>
  </si>
  <si>
    <t xml:space="preserve">Ocenit </t>
  </si>
  <si>
    <t xml:space="preserve">Ocenit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</si>
</sst>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\ &quot;Kč&quot;"/>
    <numFmt numFmtId="166" formatCode="#,##0.00\ _K_č"/>
  </numFmts>
  <fonts count="1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"/>
      <family val="2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92D05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63">
    <xf numFmtId="0" fontId="0" fillId="0" borderId="0" xfId="0"/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top" wrapText="1"/>
    </xf>
    <xf numFmtId="0" fontId="0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7" fillId="0" borderId="0" xfId="0" applyFont="1"/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164" fontId="9" fillId="0" borderId="16" xfId="0" applyNumberFormat="1" applyFont="1" applyBorder="1" applyAlignment="1">
      <alignment vertical="center"/>
    </xf>
    <xf numFmtId="165" fontId="10" fillId="0" borderId="17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4" fontId="11" fillId="0" borderId="0" xfId="0" applyNumberFormat="1" applyFont="1" applyBorder="1" applyAlignment="1">
      <alignment vertical="center"/>
    </xf>
    <xf numFmtId="165" fontId="11" fillId="0" borderId="17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164" fontId="11" fillId="0" borderId="24" xfId="0" applyNumberFormat="1" applyFont="1" applyBorder="1" applyAlignment="1">
      <alignment vertical="center"/>
    </xf>
    <xf numFmtId="164" fontId="11" fillId="0" borderId="20" xfId="0" applyNumberFormat="1" applyFont="1" applyBorder="1" applyAlignment="1">
      <alignment vertical="center"/>
    </xf>
    <xf numFmtId="164" fontId="9" fillId="0" borderId="25" xfId="0" applyNumberFormat="1" applyFont="1" applyBorder="1" applyAlignment="1">
      <alignment vertical="center"/>
    </xf>
    <xf numFmtId="164" fontId="9" fillId="0" borderId="17" xfId="0" applyNumberFormat="1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165" fontId="9" fillId="0" borderId="27" xfId="0" applyNumberFormat="1" applyFont="1" applyBorder="1" applyAlignment="1">
      <alignment vertical="center"/>
    </xf>
    <xf numFmtId="165" fontId="9" fillId="0" borderId="14" xfId="0" applyNumberFormat="1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26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164" fontId="11" fillId="0" borderId="14" xfId="0" applyNumberFormat="1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4" fontId="3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/>
    </xf>
    <xf numFmtId="4" fontId="3" fillId="0" borderId="37" xfId="0" applyNumberFormat="1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justify"/>
    </xf>
    <xf numFmtId="0" fontId="0" fillId="0" borderId="0" xfId="0" applyBorder="1" applyAlignment="1">
      <alignment horizontal="justify"/>
    </xf>
    <xf numFmtId="0" fontId="0" fillId="0" borderId="0" xfId="0" applyFont="1" applyFill="1" applyBorder="1" applyAlignment="1">
      <alignment horizontal="justify"/>
    </xf>
    <xf numFmtId="49" fontId="0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vertical="top"/>
    </xf>
    <xf numFmtId="4" fontId="7" fillId="0" borderId="30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2" xfId="0" applyFont="1" applyBorder="1" applyAlignment="1">
      <alignment horizontal="right" vertical="top"/>
    </xf>
    <xf numFmtId="0" fontId="0" fillId="0" borderId="31" xfId="0" applyBorder="1" applyAlignment="1">
      <alignment horizontal="center" vertical="center"/>
    </xf>
    <xf numFmtId="3" fontId="0" fillId="0" borderId="42" xfId="0" applyNumberFormat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right" vertical="top"/>
    </xf>
    <xf numFmtId="49" fontId="0" fillId="0" borderId="25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45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ont="1" applyBorder="1" applyAlignment="1">
      <alignment horizontal="right" vertical="top"/>
    </xf>
    <xf numFmtId="3" fontId="0" fillId="0" borderId="25" xfId="0" applyNumberFormat="1" applyBorder="1" applyAlignment="1">
      <alignment horizontal="center" vertical="center"/>
    </xf>
    <xf numFmtId="3" fontId="0" fillId="0" borderId="7" xfId="0" applyNumberFormat="1" applyFont="1" applyBorder="1" applyAlignment="1" applyProtection="1">
      <alignment horizontal="center" vertical="center"/>
    </xf>
    <xf numFmtId="3" fontId="0" fillId="0" borderId="7" xfId="0" applyNumberFormat="1" applyBorder="1" applyAlignment="1" applyProtection="1">
      <alignment horizontal="center" vertical="center"/>
    </xf>
    <xf numFmtId="3" fontId="0" fillId="0" borderId="7" xfId="0" applyNumberFormat="1" applyFont="1" applyBorder="1" applyAlignment="1" applyProtection="1">
      <alignment horizontal="right" vertical="top"/>
    </xf>
    <xf numFmtId="3" fontId="0" fillId="0" borderId="21" xfId="0" applyNumberFormat="1" applyBorder="1" applyAlignment="1" applyProtection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164" fontId="0" fillId="0" borderId="41" xfId="0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3" borderId="27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164" fontId="0" fillId="2" borderId="46" xfId="0" applyNumberFormat="1" applyFill="1" applyBorder="1" applyAlignment="1">
      <alignment horizontal="center" vertical="center"/>
    </xf>
    <xf numFmtId="166" fontId="0" fillId="0" borderId="8" xfId="0" applyNumberForma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Font="1" applyBorder="1" applyAlignment="1" applyProtection="1">
      <alignment horizontal="right" vertical="top"/>
      <protection locked="0"/>
    </xf>
    <xf numFmtId="164" fontId="0" fillId="0" borderId="25" xfId="0" applyNumberFormat="1" applyBorder="1" applyAlignment="1" applyProtection="1">
      <alignment horizontal="center" vertical="center"/>
      <protection locked="0"/>
    </xf>
    <xf numFmtId="164" fontId="0" fillId="0" borderId="8" xfId="0" applyNumberFormat="1" applyFont="1" applyBorder="1" applyAlignment="1" applyProtection="1">
      <alignment horizontal="center" vertical="center"/>
    </xf>
    <xf numFmtId="164" fontId="2" fillId="3" borderId="46" xfId="0" applyNumberFormat="1" applyFont="1" applyFill="1" applyBorder="1" applyAlignment="1">
      <alignment horizontal="center" vertical="center"/>
    </xf>
    <xf numFmtId="164" fontId="0" fillId="0" borderId="41" xfId="0" applyNumberFormat="1" applyFont="1" applyBorder="1" applyAlignment="1" applyProtection="1">
      <alignment horizontal="center" vertical="center"/>
    </xf>
    <xf numFmtId="49" fontId="0" fillId="0" borderId="21" xfId="0" applyNumberFormat="1" applyFont="1" applyBorder="1" applyAlignment="1">
      <alignment horizontal="center" vertical="center"/>
    </xf>
    <xf numFmtId="0" fontId="0" fillId="0" borderId="25" xfId="0" applyFont="1" applyBorder="1" applyAlignment="1">
      <alignment horizontal="justify" vertical="top" wrapText="1"/>
    </xf>
    <xf numFmtId="0" fontId="0" fillId="0" borderId="15" xfId="0" applyFont="1" applyBorder="1" applyAlignment="1">
      <alignment horizontal="center" vertical="center"/>
    </xf>
    <xf numFmtId="0" fontId="0" fillId="0" borderId="29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justify" vertical="center"/>
    </xf>
    <xf numFmtId="0" fontId="2" fillId="4" borderId="32" xfId="0" applyFont="1" applyFill="1" applyBorder="1" applyAlignment="1">
      <alignment horizontal="center" wrapText="1"/>
    </xf>
    <xf numFmtId="4" fontId="2" fillId="0" borderId="29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2" fillId="6" borderId="38" xfId="0" applyFont="1" applyFill="1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top" wrapText="1"/>
    </xf>
    <xf numFmtId="0" fontId="12" fillId="0" borderId="39" xfId="0" applyFont="1" applyBorder="1" applyAlignment="1">
      <alignment horizontal="center" vertical="top" wrapText="1"/>
    </xf>
    <xf numFmtId="0" fontId="12" fillId="0" borderId="40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2" fillId="3" borderId="33" xfId="0" applyNumberFormat="1" applyFont="1" applyFill="1" applyBorder="1" applyAlignment="1">
      <alignment horizontal="center" vertical="top"/>
    </xf>
    <xf numFmtId="4" fontId="2" fillId="3" borderId="30" xfId="0" applyNumberFormat="1" applyFont="1" applyFill="1" applyBorder="1" applyAlignment="1">
      <alignment horizontal="center" vertical="top"/>
    </xf>
    <xf numFmtId="4" fontId="2" fillId="3" borderId="34" xfId="0" applyNumberFormat="1" applyFont="1" applyFill="1" applyBorder="1" applyAlignment="1">
      <alignment horizontal="center" vertical="top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164" fontId="2" fillId="6" borderId="49" xfId="0" applyNumberFormat="1" applyFont="1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0" fillId="6" borderId="40" xfId="0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33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2"/>
  <sheetViews>
    <sheetView view="pageBreakPreview" topLeftCell="A22" zoomScale="60" zoomScaleNormal="100" workbookViewId="0">
      <selection activeCell="E16" sqref="E16"/>
    </sheetView>
  </sheetViews>
  <sheetFormatPr defaultRowHeight="12.75" x14ac:dyDescent="0.2"/>
  <cols>
    <col min="1" max="1" width="9.140625" style="1"/>
    <col min="2" max="2" width="29.5703125" style="1" customWidth="1"/>
    <col min="3" max="3" width="23.5703125" style="1" customWidth="1"/>
    <col min="4" max="4" width="39.42578125" style="1" customWidth="1"/>
    <col min="5" max="16384" width="9.140625" style="1"/>
  </cols>
  <sheetData>
    <row r="2" spans="2:8" ht="13.5" thickBot="1" x14ac:dyDescent="0.25"/>
    <row r="3" spans="2:8" s="23" customFormat="1" ht="24" thickBot="1" x14ac:dyDescent="0.25">
      <c r="B3" s="136" t="s">
        <v>172</v>
      </c>
      <c r="C3" s="137"/>
      <c r="D3" s="138"/>
    </row>
    <row r="4" spans="2:8" s="23" customFormat="1" ht="24" thickBot="1" x14ac:dyDescent="0.25">
      <c r="B4" s="139" t="s">
        <v>191</v>
      </c>
      <c r="C4" s="140"/>
      <c r="D4" s="141"/>
    </row>
    <row r="5" spans="2:8" ht="15.75" x14ac:dyDescent="0.25">
      <c r="B5" s="24" t="s">
        <v>173</v>
      </c>
      <c r="C5" s="128" t="s">
        <v>174</v>
      </c>
      <c r="D5" s="129"/>
      <c r="E5" s="23"/>
      <c r="F5" s="23"/>
      <c r="G5" s="23"/>
    </row>
    <row r="6" spans="2:8" ht="16.5" thickBot="1" x14ac:dyDescent="0.25">
      <c r="B6" s="25" t="s">
        <v>175</v>
      </c>
      <c r="C6" s="26" t="s">
        <v>2</v>
      </c>
      <c r="D6" s="27" t="s">
        <v>176</v>
      </c>
      <c r="E6" s="23"/>
      <c r="F6" s="23"/>
      <c r="G6" s="23"/>
      <c r="H6" s="23"/>
    </row>
    <row r="7" spans="2:8" ht="18" x14ac:dyDescent="0.2">
      <c r="B7" s="28"/>
      <c r="C7" s="130"/>
      <c r="D7" s="131"/>
      <c r="E7" s="23"/>
      <c r="F7" s="23"/>
      <c r="G7" s="23"/>
      <c r="H7" s="23"/>
    </row>
    <row r="8" spans="2:8" s="5" customFormat="1" ht="18" x14ac:dyDescent="0.2">
      <c r="B8" s="29" t="s">
        <v>220</v>
      </c>
      <c r="C8" s="30"/>
      <c r="D8" s="31">
        <f>'SO 001-700 Gastro'!G142</f>
        <v>0</v>
      </c>
      <c r="E8" s="23"/>
      <c r="F8" s="23"/>
      <c r="G8" s="23"/>
      <c r="H8" s="23"/>
    </row>
    <row r="9" spans="2:8" s="5" customFormat="1" ht="18" x14ac:dyDescent="0.2">
      <c r="B9" s="29"/>
      <c r="C9" s="30"/>
      <c r="D9" s="31"/>
    </row>
    <row r="10" spans="2:8" s="5" customFormat="1" ht="18" x14ac:dyDescent="0.2">
      <c r="B10" s="32"/>
      <c r="C10" s="132"/>
      <c r="D10" s="133"/>
    </row>
    <row r="11" spans="2:8" s="5" customFormat="1" ht="18" x14ac:dyDescent="0.2">
      <c r="B11" s="33"/>
      <c r="C11" s="134"/>
      <c r="D11" s="135"/>
    </row>
    <row r="12" spans="2:8" s="5" customFormat="1" ht="18" x14ac:dyDescent="0.2">
      <c r="B12" s="34" t="s">
        <v>221</v>
      </c>
      <c r="C12" s="35"/>
      <c r="D12" s="36">
        <f>D8</f>
        <v>0</v>
      </c>
    </row>
    <row r="13" spans="2:8" s="5" customFormat="1" ht="18" x14ac:dyDescent="0.2">
      <c r="B13" s="37"/>
      <c r="C13" s="38"/>
      <c r="D13" s="39"/>
    </row>
    <row r="14" spans="2:8" s="5" customFormat="1" ht="18" x14ac:dyDescent="0.2">
      <c r="B14" s="29"/>
      <c r="C14" s="40"/>
      <c r="D14" s="41"/>
    </row>
    <row r="15" spans="2:8" s="5" customFormat="1" ht="18.75" thickBot="1" x14ac:dyDescent="0.25">
      <c r="B15" s="42" t="s">
        <v>177</v>
      </c>
      <c r="C15" s="43">
        <f>D12</f>
        <v>0</v>
      </c>
      <c r="D15" s="44">
        <f>CEILING(D12*0.21,1)</f>
        <v>0</v>
      </c>
    </row>
    <row r="16" spans="2:8" s="5" customFormat="1" ht="18" x14ac:dyDescent="0.2">
      <c r="B16" s="45"/>
      <c r="C16" s="46"/>
      <c r="D16" s="41"/>
    </row>
    <row r="17" spans="2:4" s="5" customFormat="1" ht="18" x14ac:dyDescent="0.2">
      <c r="B17" s="34" t="s">
        <v>178</v>
      </c>
      <c r="C17" s="47"/>
      <c r="D17" s="36">
        <f>D15</f>
        <v>0</v>
      </c>
    </row>
    <row r="18" spans="2:4" s="5" customFormat="1" ht="18.75" thickBot="1" x14ac:dyDescent="0.25">
      <c r="B18" s="48"/>
      <c r="C18" s="49"/>
      <c r="D18" s="50"/>
    </row>
    <row r="19" spans="2:4" ht="18" x14ac:dyDescent="0.2">
      <c r="B19" s="45"/>
      <c r="C19" s="46"/>
      <c r="D19" s="41"/>
    </row>
    <row r="20" spans="2:4" ht="18" x14ac:dyDescent="0.2">
      <c r="B20" s="34" t="s">
        <v>179</v>
      </c>
      <c r="C20" s="47"/>
      <c r="D20" s="36">
        <f>D17+D12</f>
        <v>0</v>
      </c>
    </row>
    <row r="21" spans="2:4" ht="18.75" thickBot="1" x14ac:dyDescent="0.25">
      <c r="B21" s="48"/>
      <c r="C21" s="49"/>
      <c r="D21" s="50"/>
    </row>
    <row r="24" spans="2:4" ht="13.5" thickBot="1" x14ac:dyDescent="0.25"/>
    <row r="25" spans="2:4" ht="24" thickBot="1" x14ac:dyDescent="0.25">
      <c r="B25" s="125" t="s">
        <v>194</v>
      </c>
      <c r="C25" s="126"/>
      <c r="D25" s="127"/>
    </row>
    <row r="26" spans="2:4" ht="15.75" x14ac:dyDescent="0.25">
      <c r="B26" s="24" t="s">
        <v>173</v>
      </c>
      <c r="C26" s="128" t="s">
        <v>174</v>
      </c>
      <c r="D26" s="129"/>
    </row>
    <row r="27" spans="2:4" ht="16.5" thickBot="1" x14ac:dyDescent="0.25">
      <c r="B27" s="25" t="s">
        <v>175</v>
      </c>
      <c r="C27" s="26" t="s">
        <v>2</v>
      </c>
      <c r="D27" s="27" t="s">
        <v>176</v>
      </c>
    </row>
    <row r="28" spans="2:4" ht="18" x14ac:dyDescent="0.2">
      <c r="B28" s="28"/>
      <c r="C28" s="130"/>
      <c r="D28" s="131"/>
    </row>
    <row r="29" spans="2:4" ht="18" x14ac:dyDescent="0.2">
      <c r="B29" s="29" t="s">
        <v>222</v>
      </c>
      <c r="C29" s="30"/>
      <c r="D29" s="31">
        <f>'SO 001-700 Gastro'!L143</f>
        <v>0</v>
      </c>
    </row>
    <row r="30" spans="2:4" ht="18" x14ac:dyDescent="0.2">
      <c r="B30" s="29"/>
      <c r="C30" s="30"/>
      <c r="D30" s="31"/>
    </row>
    <row r="31" spans="2:4" ht="18" x14ac:dyDescent="0.2">
      <c r="B31" s="32"/>
      <c r="C31" s="132"/>
      <c r="D31" s="133"/>
    </row>
    <row r="32" spans="2:4" ht="18" x14ac:dyDescent="0.2">
      <c r="B32" s="33"/>
      <c r="C32" s="134"/>
      <c r="D32" s="135"/>
    </row>
    <row r="33" spans="2:4" ht="18" x14ac:dyDescent="0.2">
      <c r="B33" s="34" t="s">
        <v>221</v>
      </c>
      <c r="C33" s="35"/>
      <c r="D33" s="36">
        <f>D29</f>
        <v>0</v>
      </c>
    </row>
    <row r="34" spans="2:4" ht="18" x14ac:dyDescent="0.2">
      <c r="B34" s="37"/>
      <c r="C34" s="38"/>
      <c r="D34" s="39"/>
    </row>
    <row r="35" spans="2:4" ht="18" x14ac:dyDescent="0.2">
      <c r="B35" s="29"/>
      <c r="C35" s="40"/>
      <c r="D35" s="41"/>
    </row>
    <row r="36" spans="2:4" ht="18.75" thickBot="1" x14ac:dyDescent="0.25">
      <c r="B36" s="42" t="s">
        <v>177</v>
      </c>
      <c r="C36" s="43">
        <f>D33</f>
        <v>0</v>
      </c>
      <c r="D36" s="44">
        <f>CEILING(D33*0.21,1)</f>
        <v>0</v>
      </c>
    </row>
    <row r="37" spans="2:4" ht="18" x14ac:dyDescent="0.2">
      <c r="B37" s="45"/>
      <c r="C37" s="46"/>
      <c r="D37" s="41"/>
    </row>
    <row r="38" spans="2:4" ht="18" x14ac:dyDescent="0.2">
      <c r="B38" s="34" t="s">
        <v>178</v>
      </c>
      <c r="C38" s="47"/>
      <c r="D38" s="36">
        <f>D36</f>
        <v>0</v>
      </c>
    </row>
    <row r="39" spans="2:4" ht="18.75" thickBot="1" x14ac:dyDescent="0.25">
      <c r="B39" s="48"/>
      <c r="C39" s="49"/>
      <c r="D39" s="50"/>
    </row>
    <row r="40" spans="2:4" ht="18" x14ac:dyDescent="0.2">
      <c r="B40" s="45"/>
      <c r="C40" s="46"/>
      <c r="D40" s="41"/>
    </row>
    <row r="41" spans="2:4" ht="18" x14ac:dyDescent="0.2">
      <c r="B41" s="34" t="s">
        <v>179</v>
      </c>
      <c r="C41" s="47"/>
      <c r="D41" s="36">
        <f>D38+D33</f>
        <v>0</v>
      </c>
    </row>
    <row r="42" spans="2:4" ht="18.75" thickBot="1" x14ac:dyDescent="0.25">
      <c r="B42" s="48"/>
      <c r="C42" s="49"/>
      <c r="D42" s="50"/>
    </row>
  </sheetData>
  <mergeCells count="11">
    <mergeCell ref="B3:D3"/>
    <mergeCell ref="C5:D5"/>
    <mergeCell ref="C7:D7"/>
    <mergeCell ref="C10:D10"/>
    <mergeCell ref="C11:D11"/>
    <mergeCell ref="B4:D4"/>
    <mergeCell ref="B25:D25"/>
    <mergeCell ref="C26:D26"/>
    <mergeCell ref="C28:D28"/>
    <mergeCell ref="C31:D31"/>
    <mergeCell ref="C32:D32"/>
  </mergeCells>
  <pageMargins left="0.7" right="0.7" top="0.78740157499999996" bottom="0.78740157499999996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4"/>
  <sheetViews>
    <sheetView tabSelected="1" zoomScale="80" zoomScaleNormal="80" zoomScaleSheetLayoutView="100" zoomScalePageLayoutView="80" workbookViewId="0">
      <selection activeCell="K10" sqref="K10"/>
    </sheetView>
  </sheetViews>
  <sheetFormatPr defaultRowHeight="12.75" x14ac:dyDescent="0.2"/>
  <cols>
    <col min="1" max="1" width="5.140625" style="59" customWidth="1"/>
    <col min="2" max="2" width="10.5703125" style="9" customWidth="1"/>
    <col min="3" max="3" width="74.140625" style="5" customWidth="1"/>
    <col min="4" max="5" width="8.7109375" style="9" customWidth="1"/>
    <col min="6" max="6" width="14.7109375" style="9" customWidth="1"/>
    <col min="7" max="7" width="14.7109375" style="9" bestFit="1" customWidth="1"/>
    <col min="8" max="8" width="0.7109375" style="9" customWidth="1"/>
    <col min="9" max="9" width="8.7109375" style="9" customWidth="1"/>
    <col min="10" max="10" width="8.85546875" style="9" customWidth="1"/>
    <col min="11" max="12" width="14.7109375" style="9" customWidth="1"/>
    <col min="13" max="13" width="1" style="9" customWidth="1"/>
    <col min="14" max="14" width="24.140625" style="115" customWidth="1"/>
  </cols>
  <sheetData>
    <row r="1" spans="1:20" s="1" customFormat="1" ht="14.25" customHeight="1" thickBot="1" x14ac:dyDescent="0.25">
      <c r="A1" s="58"/>
      <c r="B1" s="53"/>
      <c r="C1" s="54"/>
      <c r="D1" s="58"/>
      <c r="E1" s="58"/>
      <c r="F1" s="2"/>
      <c r="G1" s="2"/>
      <c r="H1" s="2"/>
      <c r="I1" s="2"/>
      <c r="J1" s="2"/>
      <c r="K1" s="2"/>
      <c r="L1" s="2"/>
      <c r="M1" s="2"/>
      <c r="N1" s="115"/>
    </row>
    <row r="2" spans="1:20" ht="15.75" hidden="1" thickBot="1" x14ac:dyDescent="0.25">
      <c r="A2" s="58"/>
      <c r="B2" s="53"/>
      <c r="C2" s="54"/>
      <c r="D2" s="58"/>
      <c r="E2" s="58"/>
      <c r="F2" s="2"/>
      <c r="G2" s="2"/>
      <c r="H2" s="2"/>
      <c r="I2" s="2"/>
      <c r="J2" s="2"/>
      <c r="K2" s="2"/>
      <c r="L2" s="2"/>
      <c r="M2" s="2"/>
    </row>
    <row r="3" spans="1:20" s="1" customFormat="1" ht="69.75" customHeight="1" thickBot="1" x14ac:dyDescent="0.25">
      <c r="A3" s="58"/>
      <c r="B3" s="14" t="s">
        <v>0</v>
      </c>
      <c r="C3" s="15" t="s">
        <v>1</v>
      </c>
      <c r="D3" s="142" t="s">
        <v>193</v>
      </c>
      <c r="E3" s="143"/>
      <c r="F3" s="143"/>
      <c r="G3" s="144"/>
      <c r="H3" s="2"/>
      <c r="I3" s="142" t="s">
        <v>218</v>
      </c>
      <c r="J3" s="143"/>
      <c r="K3" s="143"/>
      <c r="L3" s="144"/>
      <c r="M3" s="2"/>
      <c r="N3" s="111" t="s">
        <v>195</v>
      </c>
    </row>
    <row r="4" spans="1:20" ht="15.75" thickBot="1" x14ac:dyDescent="0.25">
      <c r="A4" s="58"/>
      <c r="B4" s="16" t="s">
        <v>2</v>
      </c>
      <c r="C4" s="17" t="s">
        <v>162</v>
      </c>
      <c r="D4" s="145" t="s">
        <v>184</v>
      </c>
      <c r="E4" s="146"/>
      <c r="F4" s="146"/>
      <c r="G4" s="147"/>
      <c r="H4" s="2"/>
      <c r="I4" s="148" t="s">
        <v>185</v>
      </c>
      <c r="J4" s="149"/>
      <c r="K4" s="149"/>
      <c r="L4" s="150"/>
      <c r="M4" s="2"/>
      <c r="N4" s="112"/>
    </row>
    <row r="5" spans="1:20" s="1" customFormat="1" ht="13.5" thickBot="1" x14ac:dyDescent="0.25">
      <c r="A5" s="58"/>
      <c r="B5" s="107"/>
      <c r="C5" s="108"/>
      <c r="D5" s="151" t="s">
        <v>223</v>
      </c>
      <c r="E5" s="151"/>
      <c r="F5" s="151"/>
      <c r="G5" s="152"/>
      <c r="H5" s="2"/>
      <c r="I5" s="153" t="s">
        <v>224</v>
      </c>
      <c r="J5" s="154"/>
      <c r="K5" s="154"/>
      <c r="L5" s="155"/>
      <c r="M5" s="2"/>
      <c r="N5" s="116"/>
    </row>
    <row r="6" spans="1:20" s="1" customFormat="1" x14ac:dyDescent="0.2">
      <c r="A6" s="58"/>
      <c r="B6" s="109"/>
      <c r="C6" s="110"/>
      <c r="D6" s="159" t="s">
        <v>180</v>
      </c>
      <c r="E6" s="160"/>
      <c r="F6" s="161" t="s">
        <v>181</v>
      </c>
      <c r="G6" s="162"/>
      <c r="H6" s="68"/>
      <c r="I6" s="159" t="s">
        <v>180</v>
      </c>
      <c r="J6" s="160"/>
      <c r="K6" s="161" t="s">
        <v>181</v>
      </c>
      <c r="L6" s="162"/>
      <c r="M6" s="56"/>
      <c r="N6" s="113"/>
    </row>
    <row r="7" spans="1:20" ht="23.25" customHeight="1" thickBot="1" x14ac:dyDescent="0.25">
      <c r="A7" s="58"/>
      <c r="B7" s="12" t="s">
        <v>3</v>
      </c>
      <c r="C7" s="22" t="s">
        <v>4</v>
      </c>
      <c r="D7" s="18" t="s">
        <v>5</v>
      </c>
      <c r="E7" s="51" t="s">
        <v>182</v>
      </c>
      <c r="F7" s="52" t="s">
        <v>183</v>
      </c>
      <c r="G7" s="55" t="s">
        <v>196</v>
      </c>
      <c r="H7" s="69"/>
      <c r="I7" s="18" t="s">
        <v>5</v>
      </c>
      <c r="J7" s="51" t="s">
        <v>182</v>
      </c>
      <c r="K7" s="52" t="s">
        <v>183</v>
      </c>
      <c r="L7" s="55" t="s">
        <v>197</v>
      </c>
      <c r="M7" s="57"/>
      <c r="N7" s="114"/>
      <c r="O7" s="1"/>
      <c r="P7" s="1"/>
      <c r="Q7" s="1"/>
      <c r="R7" s="1"/>
      <c r="S7" s="1"/>
      <c r="T7" s="1"/>
    </row>
    <row r="8" spans="1:20" s="1" customFormat="1" x14ac:dyDescent="0.2">
      <c r="A8" s="58"/>
      <c r="B8" s="65"/>
      <c r="C8" s="7"/>
      <c r="D8" s="20"/>
      <c r="E8" s="6"/>
      <c r="F8" s="98"/>
      <c r="G8" s="88"/>
      <c r="H8" s="70"/>
      <c r="I8" s="84"/>
      <c r="J8" s="6"/>
      <c r="K8" s="98"/>
      <c r="L8" s="102"/>
      <c r="M8" s="74"/>
      <c r="N8" s="116"/>
    </row>
    <row r="9" spans="1:20" s="1" customFormat="1" x14ac:dyDescent="0.2">
      <c r="A9" s="58"/>
      <c r="B9" s="66" t="s">
        <v>154</v>
      </c>
      <c r="C9" s="8" t="s">
        <v>6</v>
      </c>
      <c r="D9" s="20"/>
      <c r="E9" s="6"/>
      <c r="F9" s="98"/>
      <c r="G9" s="88"/>
      <c r="H9" s="70"/>
      <c r="I9" s="84"/>
      <c r="J9" s="6"/>
      <c r="K9" s="98"/>
      <c r="L9" s="102"/>
      <c r="M9" s="74"/>
      <c r="N9" s="117"/>
    </row>
    <row r="10" spans="1:20" s="1" customFormat="1" ht="14.25" customHeight="1" x14ac:dyDescent="0.2">
      <c r="A10" s="58"/>
      <c r="B10" s="65" t="s">
        <v>10</v>
      </c>
      <c r="C10" s="7" t="s">
        <v>115</v>
      </c>
      <c r="D10" s="20">
        <v>1</v>
      </c>
      <c r="E10" s="76" t="s">
        <v>186</v>
      </c>
      <c r="F10" s="98"/>
      <c r="G10" s="88">
        <f>D10*F10</f>
        <v>0</v>
      </c>
      <c r="H10" s="71"/>
      <c r="I10" s="84"/>
      <c r="J10" s="76"/>
      <c r="K10" s="99"/>
      <c r="L10" s="102"/>
      <c r="M10" s="74"/>
      <c r="N10" s="118"/>
    </row>
    <row r="11" spans="1:20" s="1" customFormat="1" ht="14.25" customHeight="1" x14ac:dyDescent="0.2">
      <c r="A11" s="58"/>
      <c r="B11" s="65">
        <v>4</v>
      </c>
      <c r="C11" s="7" t="s">
        <v>164</v>
      </c>
      <c r="D11" s="20">
        <v>1</v>
      </c>
      <c r="E11" s="76" t="s">
        <v>186</v>
      </c>
      <c r="F11" s="98"/>
      <c r="G11" s="88">
        <f t="shared" ref="G11" si="0">D11*F11</f>
        <v>0</v>
      </c>
      <c r="H11" s="71"/>
      <c r="I11" s="84"/>
      <c r="J11" s="76"/>
      <c r="K11" s="99"/>
      <c r="L11" s="102"/>
      <c r="M11" s="74"/>
      <c r="N11" s="118"/>
    </row>
    <row r="12" spans="1:20" s="1" customFormat="1" ht="14.25" customHeight="1" x14ac:dyDescent="0.2">
      <c r="A12" s="58"/>
      <c r="B12" s="66" t="s">
        <v>153</v>
      </c>
      <c r="C12" s="4" t="s">
        <v>7</v>
      </c>
      <c r="D12" s="20"/>
      <c r="E12" s="6"/>
      <c r="F12" s="98"/>
      <c r="G12" s="88"/>
      <c r="H12" s="70"/>
      <c r="I12" s="84"/>
      <c r="J12" s="6"/>
      <c r="K12" s="98"/>
      <c r="L12" s="102"/>
      <c r="M12" s="74"/>
      <c r="N12" s="119"/>
    </row>
    <row r="13" spans="1:20" s="1" customFormat="1" x14ac:dyDescent="0.2">
      <c r="A13" s="58"/>
      <c r="B13" s="65" t="s">
        <v>8</v>
      </c>
      <c r="C13" s="3" t="s">
        <v>165</v>
      </c>
      <c r="D13" s="20">
        <v>1</v>
      </c>
      <c r="E13" s="6" t="s">
        <v>186</v>
      </c>
      <c r="F13" s="98"/>
      <c r="G13" s="88">
        <f t="shared" ref="G13:G43" si="1">D13*F13</f>
        <v>0</v>
      </c>
      <c r="H13" s="70"/>
      <c r="I13" s="84"/>
      <c r="J13" s="6"/>
      <c r="K13" s="98"/>
      <c r="L13" s="102"/>
      <c r="M13" s="74"/>
      <c r="N13" s="118"/>
    </row>
    <row r="14" spans="1:20" s="1" customFormat="1" x14ac:dyDescent="0.2">
      <c r="A14" s="58"/>
      <c r="B14" s="66" t="s">
        <v>152</v>
      </c>
      <c r="C14" s="4" t="s">
        <v>9</v>
      </c>
      <c r="D14" s="20"/>
      <c r="E14" s="6"/>
      <c r="F14" s="98"/>
      <c r="G14" s="88"/>
      <c r="H14" s="70"/>
      <c r="I14" s="84"/>
      <c r="J14" s="6"/>
      <c r="K14" s="98"/>
      <c r="L14" s="102"/>
      <c r="M14" s="74"/>
      <c r="N14" s="119"/>
    </row>
    <row r="15" spans="1:20" s="1" customFormat="1" ht="25.5" x14ac:dyDescent="0.2">
      <c r="A15" s="58"/>
      <c r="B15" s="65" t="s">
        <v>8</v>
      </c>
      <c r="C15" s="7" t="s">
        <v>213</v>
      </c>
      <c r="D15" s="81">
        <v>1</v>
      </c>
      <c r="E15" s="76" t="s">
        <v>187</v>
      </c>
      <c r="F15" s="99"/>
      <c r="G15" s="88">
        <f t="shared" ref="G15:G17" si="2">D15*F15</f>
        <v>0</v>
      </c>
      <c r="H15" s="70"/>
      <c r="I15" s="84"/>
      <c r="J15" s="6"/>
      <c r="K15" s="98"/>
      <c r="L15" s="102"/>
      <c r="M15" s="74"/>
      <c r="N15" s="119"/>
    </row>
    <row r="16" spans="1:20" s="1" customFormat="1" ht="25.5" x14ac:dyDescent="0.2">
      <c r="A16" s="58"/>
      <c r="B16" s="65" t="s">
        <v>10</v>
      </c>
      <c r="C16" s="11" t="s">
        <v>214</v>
      </c>
      <c r="D16" s="20">
        <v>1</v>
      </c>
      <c r="E16" s="6" t="s">
        <v>187</v>
      </c>
      <c r="F16" s="98"/>
      <c r="G16" s="88">
        <f t="shared" si="2"/>
        <v>0</v>
      </c>
      <c r="H16" s="70"/>
      <c r="I16" s="84"/>
      <c r="J16" s="6"/>
      <c r="K16" s="98"/>
      <c r="L16" s="102"/>
      <c r="M16" s="74"/>
      <c r="N16" s="119"/>
    </row>
    <row r="17" spans="1:15" s="1" customFormat="1" ht="25.5" x14ac:dyDescent="0.2">
      <c r="A17" s="58"/>
      <c r="B17" s="65" t="s">
        <v>11</v>
      </c>
      <c r="C17" s="11" t="s">
        <v>215</v>
      </c>
      <c r="D17" s="20">
        <v>1</v>
      </c>
      <c r="E17" s="6" t="s">
        <v>187</v>
      </c>
      <c r="F17" s="98"/>
      <c r="G17" s="88">
        <f t="shared" si="2"/>
        <v>0</v>
      </c>
      <c r="H17" s="70"/>
      <c r="I17" s="84"/>
      <c r="J17" s="6"/>
      <c r="K17" s="98"/>
      <c r="L17" s="102"/>
      <c r="M17" s="74"/>
      <c r="N17" s="119"/>
    </row>
    <row r="18" spans="1:15" s="1" customFormat="1" x14ac:dyDescent="0.2">
      <c r="A18" s="58"/>
      <c r="B18" s="65" t="s">
        <v>12</v>
      </c>
      <c r="C18" s="3" t="s">
        <v>166</v>
      </c>
      <c r="D18" s="20">
        <v>2</v>
      </c>
      <c r="E18" s="6" t="s">
        <v>186</v>
      </c>
      <c r="F18" s="98"/>
      <c r="G18" s="88">
        <f t="shared" si="1"/>
        <v>0</v>
      </c>
      <c r="H18" s="70"/>
      <c r="I18" s="84"/>
      <c r="J18" s="6"/>
      <c r="K18" s="98"/>
      <c r="L18" s="102"/>
      <c r="M18" s="70"/>
      <c r="N18" s="118"/>
    </row>
    <row r="19" spans="1:15" s="1" customFormat="1" x14ac:dyDescent="0.2">
      <c r="A19" s="58"/>
      <c r="B19" s="65" t="s">
        <v>13</v>
      </c>
      <c r="C19" s="3" t="s">
        <v>167</v>
      </c>
      <c r="D19" s="20">
        <v>2</v>
      </c>
      <c r="E19" s="6" t="s">
        <v>186</v>
      </c>
      <c r="F19" s="98"/>
      <c r="G19" s="88">
        <f t="shared" si="1"/>
        <v>0</v>
      </c>
      <c r="H19" s="70"/>
      <c r="I19" s="84"/>
      <c r="J19" s="6"/>
      <c r="K19" s="98"/>
      <c r="L19" s="102"/>
      <c r="M19" s="70"/>
      <c r="N19" s="118"/>
    </row>
    <row r="20" spans="1:15" s="1" customFormat="1" x14ac:dyDescent="0.2">
      <c r="A20" s="60"/>
      <c r="B20" s="12"/>
      <c r="C20" s="4" t="s">
        <v>188</v>
      </c>
      <c r="D20" s="20"/>
      <c r="E20" s="6"/>
      <c r="F20" s="98"/>
      <c r="G20" s="88"/>
      <c r="H20" s="70"/>
      <c r="I20" s="84"/>
      <c r="J20" s="6"/>
      <c r="K20" s="98"/>
      <c r="L20" s="102"/>
      <c r="M20" s="70"/>
      <c r="N20" s="118"/>
    </row>
    <row r="21" spans="1:15" s="1" customFormat="1" x14ac:dyDescent="0.2">
      <c r="A21" s="60"/>
      <c r="B21" s="65" t="s">
        <v>14</v>
      </c>
      <c r="C21" s="3" t="s">
        <v>168</v>
      </c>
      <c r="D21" s="20">
        <v>2</v>
      </c>
      <c r="E21" s="6" t="s">
        <v>186</v>
      </c>
      <c r="F21" s="98"/>
      <c r="G21" s="88">
        <f t="shared" si="1"/>
        <v>0</v>
      </c>
      <c r="H21" s="70"/>
      <c r="I21" s="84"/>
      <c r="J21" s="6"/>
      <c r="K21" s="98"/>
      <c r="L21" s="102"/>
      <c r="M21" s="70"/>
      <c r="N21" s="118"/>
    </row>
    <row r="22" spans="1:15" s="1" customFormat="1" ht="13.5" customHeight="1" x14ac:dyDescent="0.2">
      <c r="A22" s="60"/>
      <c r="B22" s="65" t="s">
        <v>15</v>
      </c>
      <c r="C22" s="3" t="s">
        <v>16</v>
      </c>
      <c r="D22" s="20">
        <v>1</v>
      </c>
      <c r="E22" s="6" t="s">
        <v>187</v>
      </c>
      <c r="F22" s="98"/>
      <c r="G22" s="88">
        <f t="shared" si="1"/>
        <v>0</v>
      </c>
      <c r="H22" s="70"/>
      <c r="I22" s="84"/>
      <c r="J22" s="6"/>
      <c r="K22" s="98"/>
      <c r="L22" s="102"/>
      <c r="M22" s="74"/>
      <c r="N22" s="118"/>
    </row>
    <row r="23" spans="1:15" s="1" customFormat="1" ht="25.5" x14ac:dyDescent="0.2">
      <c r="A23" s="61"/>
      <c r="B23" s="65" t="s">
        <v>17</v>
      </c>
      <c r="C23" s="11" t="s">
        <v>18</v>
      </c>
      <c r="D23" s="20">
        <v>1</v>
      </c>
      <c r="E23" s="6" t="s">
        <v>187</v>
      </c>
      <c r="F23" s="98"/>
      <c r="G23" s="88">
        <f t="shared" si="1"/>
        <v>0</v>
      </c>
      <c r="H23" s="70"/>
      <c r="I23" s="84"/>
      <c r="J23" s="6"/>
      <c r="K23" s="98"/>
      <c r="L23" s="102"/>
      <c r="M23" s="74"/>
      <c r="N23" s="118"/>
    </row>
    <row r="24" spans="1:15" x14ac:dyDescent="0.2">
      <c r="A24" s="60"/>
      <c r="B24" s="66" t="s">
        <v>151</v>
      </c>
      <c r="C24" s="4" t="s">
        <v>19</v>
      </c>
      <c r="D24" s="20"/>
      <c r="E24" s="6"/>
      <c r="F24" s="98"/>
      <c r="G24" s="88"/>
      <c r="H24" s="70"/>
      <c r="I24" s="84"/>
      <c r="J24" s="6"/>
      <c r="K24" s="98"/>
      <c r="L24" s="102"/>
      <c r="M24" s="70"/>
      <c r="N24" s="119"/>
    </row>
    <row r="25" spans="1:15" x14ac:dyDescent="0.2">
      <c r="A25" s="60"/>
      <c r="B25" s="65" t="s">
        <v>8</v>
      </c>
      <c r="C25" s="3" t="s">
        <v>167</v>
      </c>
      <c r="D25" s="20">
        <v>2</v>
      </c>
      <c r="E25" s="6" t="s">
        <v>186</v>
      </c>
      <c r="F25" s="98"/>
      <c r="G25" s="88">
        <f t="shared" si="1"/>
        <v>0</v>
      </c>
      <c r="H25" s="70"/>
      <c r="I25" s="85"/>
      <c r="J25" s="76"/>
      <c r="K25" s="98"/>
      <c r="L25" s="102"/>
      <c r="M25" s="71"/>
      <c r="N25" s="118"/>
    </row>
    <row r="26" spans="1:15" x14ac:dyDescent="0.2">
      <c r="B26" s="65" t="s">
        <v>10</v>
      </c>
      <c r="C26" s="3" t="s">
        <v>116</v>
      </c>
      <c r="D26" s="20">
        <v>1</v>
      </c>
      <c r="E26" s="76" t="s">
        <v>186</v>
      </c>
      <c r="F26" s="98"/>
      <c r="G26" s="88">
        <f>D26*F26</f>
        <v>0</v>
      </c>
      <c r="H26" s="71"/>
      <c r="I26" s="85"/>
      <c r="J26" s="76"/>
      <c r="K26" s="98"/>
      <c r="L26" s="102"/>
      <c r="M26" s="70"/>
      <c r="N26" s="118"/>
    </row>
    <row r="27" spans="1:15" x14ac:dyDescent="0.2">
      <c r="B27" s="65" t="s">
        <v>11</v>
      </c>
      <c r="C27" s="11" t="s">
        <v>117</v>
      </c>
      <c r="D27" s="81"/>
      <c r="E27" s="76"/>
      <c r="F27" s="98"/>
      <c r="G27" s="88"/>
      <c r="H27" s="71"/>
      <c r="I27" s="84">
        <v>3</v>
      </c>
      <c r="J27" s="6" t="s">
        <v>186</v>
      </c>
      <c r="K27" s="99"/>
      <c r="L27" s="102">
        <f t="shared" ref="L27:L41" si="3">I27*K27</f>
        <v>0</v>
      </c>
      <c r="M27" s="70"/>
      <c r="N27" s="118"/>
      <c r="O27" s="120"/>
    </row>
    <row r="28" spans="1:15" x14ac:dyDescent="0.2">
      <c r="B28" s="65" t="s">
        <v>12</v>
      </c>
      <c r="C28" s="11" t="s">
        <v>20</v>
      </c>
      <c r="D28" s="20">
        <v>1</v>
      </c>
      <c r="E28" s="76" t="s">
        <v>186</v>
      </c>
      <c r="F28" s="98"/>
      <c r="G28" s="88">
        <f t="shared" si="1"/>
        <v>0</v>
      </c>
      <c r="H28" s="70"/>
      <c r="I28" s="85"/>
      <c r="J28" s="76"/>
      <c r="K28" s="98"/>
      <c r="L28" s="102"/>
      <c r="M28" s="71"/>
      <c r="N28" s="118"/>
      <c r="O28" s="121"/>
    </row>
    <row r="29" spans="1:15" x14ac:dyDescent="0.2">
      <c r="B29" s="65" t="s">
        <v>13</v>
      </c>
      <c r="C29" s="11" t="s">
        <v>21</v>
      </c>
      <c r="D29" s="20">
        <v>1</v>
      </c>
      <c r="E29" s="76" t="s">
        <v>186</v>
      </c>
      <c r="F29" s="98"/>
      <c r="G29" s="88">
        <f t="shared" si="1"/>
        <v>0</v>
      </c>
      <c r="H29" s="70"/>
      <c r="I29" s="85"/>
      <c r="J29" s="76"/>
      <c r="K29" s="98"/>
      <c r="L29" s="102"/>
      <c r="M29" s="71"/>
      <c r="N29" s="118"/>
    </row>
    <row r="30" spans="1:15" x14ac:dyDescent="0.2">
      <c r="B30" s="65" t="s">
        <v>15</v>
      </c>
      <c r="C30" s="3" t="s">
        <v>22</v>
      </c>
      <c r="D30" s="20">
        <v>1</v>
      </c>
      <c r="E30" s="76" t="s">
        <v>186</v>
      </c>
      <c r="F30" s="98"/>
      <c r="G30" s="88">
        <f t="shared" si="1"/>
        <v>0</v>
      </c>
      <c r="H30" s="70"/>
      <c r="I30" s="85"/>
      <c r="J30" s="76"/>
      <c r="K30" s="98"/>
      <c r="L30" s="102"/>
      <c r="M30" s="71"/>
      <c r="N30" s="118"/>
    </row>
    <row r="31" spans="1:15" x14ac:dyDescent="0.2">
      <c r="B31" s="65" t="s">
        <v>17</v>
      </c>
      <c r="C31" s="3" t="s">
        <v>16</v>
      </c>
      <c r="D31" s="20">
        <v>1</v>
      </c>
      <c r="E31" s="6" t="s">
        <v>187</v>
      </c>
      <c r="F31" s="98"/>
      <c r="G31" s="88">
        <f t="shared" si="1"/>
        <v>0</v>
      </c>
      <c r="H31" s="70"/>
      <c r="I31" s="85"/>
      <c r="J31" s="76"/>
      <c r="K31" s="98"/>
      <c r="L31" s="102"/>
      <c r="M31" s="71"/>
      <c r="N31" s="118"/>
    </row>
    <row r="32" spans="1:15" x14ac:dyDescent="0.2">
      <c r="B32" s="65" t="s">
        <v>27</v>
      </c>
      <c r="C32" s="11" t="s">
        <v>169</v>
      </c>
      <c r="D32" s="20">
        <v>1</v>
      </c>
      <c r="E32" s="76" t="s">
        <v>186</v>
      </c>
      <c r="F32" s="98"/>
      <c r="G32" s="88">
        <f>D32*F32</f>
        <v>0</v>
      </c>
      <c r="H32" s="98"/>
      <c r="I32" s="85"/>
      <c r="J32" s="76"/>
      <c r="K32" s="98"/>
      <c r="L32" s="102"/>
      <c r="M32" s="70"/>
      <c r="N32" s="118"/>
    </row>
    <row r="33" spans="1:14" ht="25.5" x14ac:dyDescent="0.2">
      <c r="A33" s="61"/>
      <c r="B33" s="65" t="s">
        <v>23</v>
      </c>
      <c r="C33" s="11" t="s">
        <v>18</v>
      </c>
      <c r="D33" s="81">
        <v>1</v>
      </c>
      <c r="E33" s="76" t="s">
        <v>187</v>
      </c>
      <c r="F33" s="98"/>
      <c r="G33" s="88">
        <f t="shared" si="1"/>
        <v>0</v>
      </c>
      <c r="H33" s="71"/>
      <c r="I33" s="85"/>
      <c r="J33" s="76"/>
      <c r="K33" s="99"/>
      <c r="L33" s="102"/>
      <c r="M33" s="71"/>
      <c r="N33" s="118"/>
    </row>
    <row r="34" spans="1:14" x14ac:dyDescent="0.2">
      <c r="A34" s="61"/>
      <c r="B34" s="66" t="s">
        <v>150</v>
      </c>
      <c r="C34" s="4" t="s">
        <v>25</v>
      </c>
      <c r="D34" s="20"/>
      <c r="E34" s="6"/>
      <c r="F34" s="98"/>
      <c r="G34" s="88"/>
      <c r="H34" s="70"/>
      <c r="I34" s="85"/>
      <c r="J34" s="76"/>
      <c r="K34" s="98"/>
      <c r="L34" s="102"/>
      <c r="M34" s="71"/>
      <c r="N34" s="119"/>
    </row>
    <row r="35" spans="1:14" x14ac:dyDescent="0.2">
      <c r="A35" s="61"/>
      <c r="B35" s="65" t="s">
        <v>8</v>
      </c>
      <c r="C35" s="3" t="s">
        <v>26</v>
      </c>
      <c r="D35" s="20">
        <v>2</v>
      </c>
      <c r="E35" s="6" t="s">
        <v>186</v>
      </c>
      <c r="F35" s="98"/>
      <c r="G35" s="88">
        <f t="shared" si="1"/>
        <v>0</v>
      </c>
      <c r="H35" s="70"/>
      <c r="I35" s="85"/>
      <c r="J35" s="76"/>
      <c r="K35" s="98"/>
      <c r="L35" s="102"/>
      <c r="M35" s="71"/>
      <c r="N35" s="118"/>
    </row>
    <row r="36" spans="1:14" x14ac:dyDescent="0.2">
      <c r="A36" s="60"/>
      <c r="B36" s="66" t="s">
        <v>149</v>
      </c>
      <c r="C36" s="4" t="s">
        <v>29</v>
      </c>
      <c r="D36" s="20"/>
      <c r="E36" s="6"/>
      <c r="F36" s="98"/>
      <c r="G36" s="88"/>
      <c r="H36" s="70"/>
      <c r="I36" s="85"/>
      <c r="J36" s="76"/>
      <c r="K36" s="98"/>
      <c r="L36" s="102"/>
      <c r="M36" s="71"/>
      <c r="N36" s="119"/>
    </row>
    <row r="37" spans="1:14" s="1" customFormat="1" x14ac:dyDescent="0.2">
      <c r="A37" s="60"/>
      <c r="B37" s="65" t="s">
        <v>8</v>
      </c>
      <c r="C37" s="11" t="s">
        <v>216</v>
      </c>
      <c r="D37" s="20">
        <v>1</v>
      </c>
      <c r="E37" s="6" t="s">
        <v>187</v>
      </c>
      <c r="F37" s="98"/>
      <c r="G37" s="88">
        <f t="shared" ref="G37" si="4">D37*F37</f>
        <v>0</v>
      </c>
      <c r="H37" s="70"/>
      <c r="I37" s="85"/>
      <c r="J37" s="76"/>
      <c r="K37" s="98"/>
      <c r="L37" s="102"/>
      <c r="M37" s="71"/>
      <c r="N37" s="119"/>
    </row>
    <row r="38" spans="1:14" x14ac:dyDescent="0.2">
      <c r="A38" s="60"/>
      <c r="B38" s="65" t="s">
        <v>10</v>
      </c>
      <c r="C38" s="3" t="s">
        <v>30</v>
      </c>
      <c r="D38" s="20">
        <v>1</v>
      </c>
      <c r="E38" s="6" t="s">
        <v>186</v>
      </c>
      <c r="F38" s="98"/>
      <c r="G38" s="88">
        <f t="shared" si="1"/>
        <v>0</v>
      </c>
      <c r="H38" s="70"/>
      <c r="I38" s="85"/>
      <c r="J38" s="76"/>
      <c r="K38" s="98"/>
      <c r="L38" s="102"/>
      <c r="M38" s="71"/>
      <c r="N38" s="118"/>
    </row>
    <row r="39" spans="1:14" x14ac:dyDescent="0.2">
      <c r="A39" s="60"/>
      <c r="B39" s="65" t="s">
        <v>11</v>
      </c>
      <c r="C39" s="3" t="s">
        <v>31</v>
      </c>
      <c r="D39" s="20">
        <v>1</v>
      </c>
      <c r="E39" s="6" t="s">
        <v>186</v>
      </c>
      <c r="F39" s="98"/>
      <c r="G39" s="88">
        <f t="shared" si="1"/>
        <v>0</v>
      </c>
      <c r="H39" s="70"/>
      <c r="I39" s="85"/>
      <c r="J39" s="76"/>
      <c r="K39" s="98"/>
      <c r="L39" s="102"/>
      <c r="M39" s="71"/>
      <c r="N39" s="118"/>
    </row>
    <row r="40" spans="1:14" x14ac:dyDescent="0.2">
      <c r="A40" s="63"/>
      <c r="B40" s="65" t="s">
        <v>36</v>
      </c>
      <c r="C40" s="3" t="s">
        <v>79</v>
      </c>
      <c r="D40" s="81">
        <v>1</v>
      </c>
      <c r="E40" s="76" t="s">
        <v>186</v>
      </c>
      <c r="F40" s="98"/>
      <c r="G40" s="88">
        <f>D40*F40</f>
        <v>0</v>
      </c>
      <c r="H40" s="71"/>
      <c r="I40" s="85"/>
      <c r="J40" s="76"/>
      <c r="K40" s="99"/>
      <c r="L40" s="102"/>
      <c r="M40" s="70"/>
      <c r="N40" s="118"/>
    </row>
    <row r="41" spans="1:14" ht="25.5" x14ac:dyDescent="0.2">
      <c r="A41" s="62"/>
      <c r="B41" s="65" t="s">
        <v>15</v>
      </c>
      <c r="C41" s="3" t="s">
        <v>118</v>
      </c>
      <c r="D41" s="81"/>
      <c r="E41" s="76"/>
      <c r="F41" s="98"/>
      <c r="G41" s="88"/>
      <c r="H41" s="71"/>
      <c r="I41" s="84">
        <v>1</v>
      </c>
      <c r="J41" s="6" t="s">
        <v>186</v>
      </c>
      <c r="K41" s="99"/>
      <c r="L41" s="102">
        <f t="shared" si="3"/>
        <v>0</v>
      </c>
      <c r="M41" s="70"/>
      <c r="N41" s="118"/>
    </row>
    <row r="42" spans="1:14" x14ac:dyDescent="0.2">
      <c r="A42" s="60"/>
      <c r="B42" s="65" t="s">
        <v>17</v>
      </c>
      <c r="C42" s="11" t="s">
        <v>32</v>
      </c>
      <c r="D42" s="20">
        <v>1</v>
      </c>
      <c r="E42" s="6" t="s">
        <v>186</v>
      </c>
      <c r="F42" s="98"/>
      <c r="G42" s="88">
        <f t="shared" si="1"/>
        <v>0</v>
      </c>
      <c r="H42" s="70"/>
      <c r="I42" s="85"/>
      <c r="J42" s="76"/>
      <c r="K42" s="98"/>
      <c r="L42" s="102"/>
      <c r="M42" s="71"/>
      <c r="N42" s="118"/>
    </row>
    <row r="43" spans="1:14" x14ac:dyDescent="0.2">
      <c r="A43" s="60"/>
      <c r="B43" s="65" t="s">
        <v>27</v>
      </c>
      <c r="C43" s="11" t="s">
        <v>33</v>
      </c>
      <c r="D43" s="20">
        <v>1</v>
      </c>
      <c r="E43" s="6" t="s">
        <v>187</v>
      </c>
      <c r="F43" s="98"/>
      <c r="G43" s="88">
        <f t="shared" si="1"/>
        <v>0</v>
      </c>
      <c r="H43" s="70"/>
      <c r="I43" s="85"/>
      <c r="J43" s="76"/>
      <c r="K43" s="98"/>
      <c r="L43" s="102"/>
      <c r="M43" s="71"/>
      <c r="N43" s="118"/>
    </row>
    <row r="44" spans="1:14" ht="25.5" x14ac:dyDescent="0.2">
      <c r="A44" s="60"/>
      <c r="B44" s="65" t="s">
        <v>28</v>
      </c>
      <c r="C44" s="11" t="s">
        <v>18</v>
      </c>
      <c r="D44" s="20">
        <v>1</v>
      </c>
      <c r="E44" s="6" t="s">
        <v>187</v>
      </c>
      <c r="F44" s="98"/>
      <c r="G44" s="88">
        <f t="shared" ref="G44:G100" si="5">D44*F44</f>
        <v>0</v>
      </c>
      <c r="H44" s="70"/>
      <c r="I44" s="85"/>
      <c r="J44" s="76"/>
      <c r="K44" s="98"/>
      <c r="L44" s="102"/>
      <c r="M44" s="71"/>
      <c r="N44" s="118"/>
    </row>
    <row r="45" spans="1:14" x14ac:dyDescent="0.2">
      <c r="A45" s="62"/>
      <c r="B45" s="65" t="s">
        <v>52</v>
      </c>
      <c r="C45" s="3" t="s">
        <v>119</v>
      </c>
      <c r="D45" s="20"/>
      <c r="E45" s="6"/>
      <c r="F45" s="98"/>
      <c r="G45" s="88"/>
      <c r="H45" s="70"/>
      <c r="I45" s="84">
        <v>1</v>
      </c>
      <c r="J45" s="6" t="s">
        <v>186</v>
      </c>
      <c r="K45" s="98"/>
      <c r="L45" s="102">
        <f t="shared" ref="L45:L94" si="6">I45*K45</f>
        <v>0</v>
      </c>
      <c r="M45" s="70"/>
      <c r="N45" s="118"/>
    </row>
    <row r="46" spans="1:14" x14ac:dyDescent="0.2">
      <c r="A46" s="60"/>
      <c r="B46" s="66" t="s">
        <v>147</v>
      </c>
      <c r="C46" s="4" t="s">
        <v>34</v>
      </c>
      <c r="D46" s="20"/>
      <c r="E46" s="6"/>
      <c r="F46" s="98"/>
      <c r="G46" s="88"/>
      <c r="H46" s="70"/>
      <c r="I46" s="85"/>
      <c r="J46" s="76"/>
      <c r="K46" s="98"/>
      <c r="L46" s="102"/>
      <c r="M46" s="71"/>
      <c r="N46" s="119"/>
    </row>
    <row r="47" spans="1:14" s="1" customFormat="1" x14ac:dyDescent="0.2">
      <c r="A47" s="60"/>
      <c r="B47" s="65" t="s">
        <v>8</v>
      </c>
      <c r="C47" s="11" t="s">
        <v>217</v>
      </c>
      <c r="D47" s="20">
        <v>1</v>
      </c>
      <c r="E47" s="6" t="s">
        <v>187</v>
      </c>
      <c r="F47" s="98"/>
      <c r="G47" s="88">
        <f t="shared" ref="G47" si="7">D47*F47</f>
        <v>0</v>
      </c>
      <c r="H47" s="70"/>
      <c r="I47" s="85"/>
      <c r="J47" s="76"/>
      <c r="K47" s="98"/>
      <c r="L47" s="102"/>
      <c r="M47" s="71"/>
      <c r="N47" s="119"/>
    </row>
    <row r="48" spans="1:14" x14ac:dyDescent="0.2">
      <c r="A48" s="60"/>
      <c r="B48" s="65" t="s">
        <v>10</v>
      </c>
      <c r="C48" s="3" t="s">
        <v>35</v>
      </c>
      <c r="D48" s="20">
        <v>1</v>
      </c>
      <c r="E48" s="6" t="s">
        <v>187</v>
      </c>
      <c r="F48" s="98"/>
      <c r="G48" s="88">
        <f t="shared" si="5"/>
        <v>0</v>
      </c>
      <c r="H48" s="70"/>
      <c r="I48" s="85"/>
      <c r="J48" s="76"/>
      <c r="K48" s="98"/>
      <c r="L48" s="102"/>
      <c r="M48" s="71"/>
      <c r="N48" s="118"/>
    </row>
    <row r="49" spans="1:15" x14ac:dyDescent="0.2">
      <c r="A49" s="62"/>
      <c r="B49" s="65" t="s">
        <v>11</v>
      </c>
      <c r="C49" s="3" t="s">
        <v>79</v>
      </c>
      <c r="D49" s="20">
        <v>1</v>
      </c>
      <c r="E49" s="6" t="s">
        <v>186</v>
      </c>
      <c r="F49" s="98"/>
      <c r="G49" s="88">
        <f>D49*F49</f>
        <v>0</v>
      </c>
      <c r="H49" s="71"/>
      <c r="I49" s="85"/>
      <c r="J49" s="76"/>
      <c r="K49" s="98"/>
      <c r="L49" s="102"/>
      <c r="M49" s="70"/>
      <c r="N49" s="118"/>
    </row>
    <row r="50" spans="1:15" x14ac:dyDescent="0.2">
      <c r="A50" s="62"/>
      <c r="B50" s="65" t="s">
        <v>12</v>
      </c>
      <c r="C50" s="3" t="s">
        <v>120</v>
      </c>
      <c r="D50" s="81"/>
      <c r="E50" s="76"/>
      <c r="F50" s="98"/>
      <c r="G50" s="88"/>
      <c r="H50" s="71"/>
      <c r="I50" s="84">
        <v>1</v>
      </c>
      <c r="J50" s="6" t="s">
        <v>186</v>
      </c>
      <c r="K50" s="99"/>
      <c r="L50" s="102">
        <f t="shared" si="6"/>
        <v>0</v>
      </c>
      <c r="M50" s="70"/>
      <c r="N50" s="118"/>
    </row>
    <row r="51" spans="1:15" x14ac:dyDescent="0.2">
      <c r="A51" s="60"/>
      <c r="B51" s="65" t="s">
        <v>36</v>
      </c>
      <c r="C51" s="11" t="s">
        <v>37</v>
      </c>
      <c r="D51" s="20">
        <v>1</v>
      </c>
      <c r="E51" s="6" t="s">
        <v>186</v>
      </c>
      <c r="F51" s="98"/>
      <c r="G51" s="88">
        <f t="shared" si="5"/>
        <v>0</v>
      </c>
      <c r="H51" s="70"/>
      <c r="I51" s="85"/>
      <c r="J51" s="76"/>
      <c r="K51" s="98"/>
      <c r="L51" s="102"/>
      <c r="M51" s="71"/>
      <c r="N51" s="118"/>
    </row>
    <row r="52" spans="1:15" x14ac:dyDescent="0.2">
      <c r="A52" s="60"/>
      <c r="B52" s="65" t="s">
        <v>14</v>
      </c>
      <c r="C52" s="11" t="s">
        <v>38</v>
      </c>
      <c r="D52" s="20">
        <v>1</v>
      </c>
      <c r="E52" s="6" t="s">
        <v>186</v>
      </c>
      <c r="F52" s="98"/>
      <c r="G52" s="88">
        <f t="shared" si="5"/>
        <v>0</v>
      </c>
      <c r="H52" s="70"/>
      <c r="I52" s="85"/>
      <c r="J52" s="76"/>
      <c r="K52" s="98"/>
      <c r="L52" s="102"/>
      <c r="M52" s="71"/>
      <c r="N52" s="118"/>
    </row>
    <row r="53" spans="1:15" ht="25.5" x14ac:dyDescent="0.2">
      <c r="A53" s="60"/>
      <c r="B53" s="65" t="s">
        <v>15</v>
      </c>
      <c r="C53" s="11" t="s">
        <v>18</v>
      </c>
      <c r="D53" s="20">
        <v>1</v>
      </c>
      <c r="E53" s="6" t="s">
        <v>187</v>
      </c>
      <c r="F53" s="98"/>
      <c r="G53" s="88">
        <f t="shared" si="5"/>
        <v>0</v>
      </c>
      <c r="H53" s="70"/>
      <c r="I53" s="85"/>
      <c r="J53" s="76"/>
      <c r="K53" s="98"/>
      <c r="L53" s="102"/>
      <c r="M53" s="71"/>
      <c r="N53" s="118"/>
    </row>
    <row r="54" spans="1:15" x14ac:dyDescent="0.2">
      <c r="A54" s="62"/>
      <c r="B54" s="65" t="s">
        <v>17</v>
      </c>
      <c r="C54" s="3" t="s">
        <v>119</v>
      </c>
      <c r="D54" s="20"/>
      <c r="E54" s="6"/>
      <c r="F54" s="98"/>
      <c r="G54" s="88"/>
      <c r="H54" s="70"/>
      <c r="I54" s="84">
        <v>1</v>
      </c>
      <c r="J54" s="6" t="s">
        <v>186</v>
      </c>
      <c r="K54" s="98"/>
      <c r="L54" s="102">
        <f t="shared" si="6"/>
        <v>0</v>
      </c>
      <c r="M54" s="70"/>
      <c r="N54" s="118"/>
    </row>
    <row r="55" spans="1:15" x14ac:dyDescent="0.2">
      <c r="A55" s="61"/>
      <c r="B55" s="66" t="s">
        <v>148</v>
      </c>
      <c r="C55" s="4" t="s">
        <v>39</v>
      </c>
      <c r="D55" s="20"/>
      <c r="E55" s="6"/>
      <c r="F55" s="98"/>
      <c r="G55" s="88"/>
      <c r="H55" s="70"/>
      <c r="I55" s="85"/>
      <c r="J55" s="76"/>
      <c r="K55" s="98"/>
      <c r="L55" s="102"/>
      <c r="M55" s="71"/>
      <c r="N55" s="119"/>
    </row>
    <row r="56" spans="1:15" x14ac:dyDescent="0.2">
      <c r="A56" s="60"/>
      <c r="B56" s="65" t="s">
        <v>8</v>
      </c>
      <c r="C56" s="3" t="s">
        <v>26</v>
      </c>
      <c r="D56" s="20">
        <v>8</v>
      </c>
      <c r="E56" s="6" t="s">
        <v>186</v>
      </c>
      <c r="F56" s="98"/>
      <c r="G56" s="88">
        <f t="shared" si="5"/>
        <v>0</v>
      </c>
      <c r="H56" s="70"/>
      <c r="I56" s="85"/>
      <c r="J56" s="76"/>
      <c r="K56" s="98"/>
      <c r="L56" s="102"/>
      <c r="M56" s="71"/>
      <c r="N56" s="118"/>
    </row>
    <row r="57" spans="1:15" s="1" customFormat="1" x14ac:dyDescent="0.2">
      <c r="A57" s="60"/>
      <c r="B57" s="66" t="s">
        <v>198</v>
      </c>
      <c r="C57" s="4" t="s">
        <v>200</v>
      </c>
      <c r="D57" s="20"/>
      <c r="E57" s="6"/>
      <c r="F57" s="98"/>
      <c r="G57" s="88"/>
      <c r="H57" s="70"/>
      <c r="I57" s="85"/>
      <c r="J57" s="76"/>
      <c r="K57" s="98"/>
      <c r="L57" s="102"/>
      <c r="M57" s="71"/>
      <c r="N57" s="119"/>
    </row>
    <row r="58" spans="1:15" x14ac:dyDescent="0.2">
      <c r="A58" s="60"/>
      <c r="B58" s="65" t="s">
        <v>8</v>
      </c>
      <c r="C58" s="3" t="s">
        <v>40</v>
      </c>
      <c r="D58" s="20">
        <v>7</v>
      </c>
      <c r="E58" s="6" t="s">
        <v>186</v>
      </c>
      <c r="F58" s="98"/>
      <c r="G58" s="88">
        <f t="shared" si="5"/>
        <v>0</v>
      </c>
      <c r="H58" s="70"/>
      <c r="I58" s="85"/>
      <c r="J58" s="76"/>
      <c r="K58" s="98"/>
      <c r="L58" s="102"/>
      <c r="M58" s="71"/>
      <c r="N58" s="118"/>
      <c r="O58" s="120"/>
    </row>
    <row r="59" spans="1:15" x14ac:dyDescent="0.2">
      <c r="A59" s="60"/>
      <c r="B59" s="66" t="s">
        <v>199</v>
      </c>
      <c r="C59" s="4" t="s">
        <v>201</v>
      </c>
      <c r="D59" s="20"/>
      <c r="E59" s="6"/>
      <c r="F59" s="98"/>
      <c r="G59" s="88"/>
      <c r="H59" s="70"/>
      <c r="I59" s="85"/>
      <c r="J59" s="76"/>
      <c r="K59" s="98"/>
      <c r="L59" s="102"/>
      <c r="M59" s="71"/>
      <c r="N59" s="119"/>
      <c r="O59" s="121"/>
    </row>
    <row r="60" spans="1:15" s="1" customFormat="1" x14ac:dyDescent="0.2">
      <c r="A60" s="60"/>
      <c r="B60" s="65" t="s">
        <v>8</v>
      </c>
      <c r="C60" s="3" t="s">
        <v>40</v>
      </c>
      <c r="D60" s="20">
        <v>7</v>
      </c>
      <c r="E60" s="6" t="s">
        <v>186</v>
      </c>
      <c r="F60" s="98"/>
      <c r="G60" s="88">
        <f t="shared" ref="G60" si="8">D60*F60</f>
        <v>0</v>
      </c>
      <c r="H60" s="70"/>
      <c r="I60" s="85"/>
      <c r="J60" s="76"/>
      <c r="K60" s="98"/>
      <c r="L60" s="102"/>
      <c r="M60" s="71"/>
      <c r="N60" s="118"/>
      <c r="O60" s="120"/>
    </row>
    <row r="61" spans="1:15" s="1" customFormat="1" x14ac:dyDescent="0.2">
      <c r="A61" s="60"/>
      <c r="B61" s="66" t="s">
        <v>202</v>
      </c>
      <c r="C61" s="4" t="s">
        <v>203</v>
      </c>
      <c r="D61" s="20"/>
      <c r="E61" s="6"/>
      <c r="F61" s="98"/>
      <c r="G61" s="88"/>
      <c r="H61" s="70"/>
      <c r="I61" s="85"/>
      <c r="J61" s="76"/>
      <c r="K61" s="98"/>
      <c r="L61" s="102"/>
      <c r="M61" s="71"/>
      <c r="N61" s="119"/>
    </row>
    <row r="62" spans="1:15" x14ac:dyDescent="0.2">
      <c r="A62" s="60"/>
      <c r="B62" s="65" t="s">
        <v>10</v>
      </c>
      <c r="C62" s="3" t="s">
        <v>41</v>
      </c>
      <c r="D62" s="20">
        <v>1</v>
      </c>
      <c r="E62" s="6" t="s">
        <v>186</v>
      </c>
      <c r="F62" s="98"/>
      <c r="G62" s="88">
        <f t="shared" si="5"/>
        <v>0</v>
      </c>
      <c r="H62" s="70"/>
      <c r="I62" s="85"/>
      <c r="J62" s="76"/>
      <c r="K62" s="98"/>
      <c r="L62" s="102"/>
      <c r="M62" s="71"/>
      <c r="N62" s="118"/>
      <c r="O62" s="120"/>
    </row>
    <row r="63" spans="1:15" x14ac:dyDescent="0.2">
      <c r="A63" s="60"/>
      <c r="B63" s="65" t="s">
        <v>11</v>
      </c>
      <c r="C63" s="3" t="s">
        <v>42</v>
      </c>
      <c r="D63" s="20">
        <v>5</v>
      </c>
      <c r="E63" s="6" t="s">
        <v>186</v>
      </c>
      <c r="F63" s="98"/>
      <c r="G63" s="88">
        <f t="shared" si="5"/>
        <v>0</v>
      </c>
      <c r="H63" s="70"/>
      <c r="I63" s="85"/>
      <c r="J63" s="76"/>
      <c r="K63" s="98"/>
      <c r="L63" s="102"/>
      <c r="M63" s="71"/>
      <c r="N63" s="118"/>
      <c r="O63" s="120"/>
    </row>
    <row r="64" spans="1:15" x14ac:dyDescent="0.2">
      <c r="A64" s="60"/>
      <c r="B64" s="66" t="s">
        <v>163</v>
      </c>
      <c r="C64" s="4" t="s">
        <v>43</v>
      </c>
      <c r="D64" s="20"/>
      <c r="E64" s="6"/>
      <c r="F64" s="98"/>
      <c r="G64" s="88"/>
      <c r="H64" s="70"/>
      <c r="I64" s="85"/>
      <c r="J64" s="76"/>
      <c r="K64" s="98"/>
      <c r="L64" s="102"/>
      <c r="M64" s="71"/>
      <c r="N64" s="118"/>
      <c r="O64" s="121"/>
    </row>
    <row r="65" spans="1:15" x14ac:dyDescent="0.2">
      <c r="A65" s="60"/>
      <c r="B65" s="65"/>
      <c r="C65" s="4" t="s">
        <v>44</v>
      </c>
      <c r="D65" s="20"/>
      <c r="E65" s="6"/>
      <c r="F65" s="98"/>
      <c r="G65" s="88"/>
      <c r="H65" s="70"/>
      <c r="I65" s="85"/>
      <c r="J65" s="76"/>
      <c r="K65" s="98"/>
      <c r="L65" s="102"/>
      <c r="M65" s="71"/>
      <c r="N65" s="119"/>
    </row>
    <row r="66" spans="1:15" x14ac:dyDescent="0.2">
      <c r="A66" s="60"/>
      <c r="B66" s="65" t="s">
        <v>8</v>
      </c>
      <c r="C66" s="3" t="s">
        <v>32</v>
      </c>
      <c r="D66" s="20">
        <v>1</v>
      </c>
      <c r="E66" s="6" t="s">
        <v>186</v>
      </c>
      <c r="F66" s="98"/>
      <c r="G66" s="88">
        <f t="shared" si="5"/>
        <v>0</v>
      </c>
      <c r="H66" s="70"/>
      <c r="I66" s="85"/>
      <c r="J66" s="76"/>
      <c r="K66" s="98"/>
      <c r="L66" s="102"/>
      <c r="M66" s="71"/>
      <c r="N66" s="118"/>
    </row>
    <row r="67" spans="1:15" x14ac:dyDescent="0.2">
      <c r="A67" s="60"/>
      <c r="B67" s="65" t="s">
        <v>10</v>
      </c>
      <c r="C67" s="3" t="s">
        <v>45</v>
      </c>
      <c r="D67" s="20">
        <v>1</v>
      </c>
      <c r="E67" s="6" t="s">
        <v>186</v>
      </c>
      <c r="F67" s="98"/>
      <c r="G67" s="88">
        <f t="shared" si="5"/>
        <v>0</v>
      </c>
      <c r="H67" s="70"/>
      <c r="I67" s="85"/>
      <c r="J67" s="76"/>
      <c r="K67" s="98"/>
      <c r="L67" s="102"/>
      <c r="M67" s="71"/>
      <c r="N67" s="118"/>
    </row>
    <row r="68" spans="1:15" x14ac:dyDescent="0.2">
      <c r="A68" s="60"/>
      <c r="B68" s="65" t="s">
        <v>11</v>
      </c>
      <c r="C68" s="3" t="s">
        <v>46</v>
      </c>
      <c r="D68" s="20">
        <v>1</v>
      </c>
      <c r="E68" s="6" t="s">
        <v>186</v>
      </c>
      <c r="F68" s="98"/>
      <c r="G68" s="88">
        <f t="shared" si="5"/>
        <v>0</v>
      </c>
      <c r="H68" s="70"/>
      <c r="I68" s="85"/>
      <c r="J68" s="76"/>
      <c r="K68" s="98"/>
      <c r="L68" s="102"/>
      <c r="M68" s="71"/>
      <c r="N68" s="118"/>
    </row>
    <row r="69" spans="1:15" x14ac:dyDescent="0.2">
      <c r="A69" s="60"/>
      <c r="B69" s="65" t="s">
        <v>12</v>
      </c>
      <c r="C69" s="3" t="s">
        <v>155</v>
      </c>
      <c r="D69" s="20">
        <v>1</v>
      </c>
      <c r="E69" s="6" t="s">
        <v>186</v>
      </c>
      <c r="F69" s="98"/>
      <c r="G69" s="88">
        <f t="shared" si="5"/>
        <v>0</v>
      </c>
      <c r="H69" s="70"/>
      <c r="I69" s="85"/>
      <c r="J69" s="76"/>
      <c r="K69" s="98"/>
      <c r="L69" s="102"/>
      <c r="M69" s="71"/>
      <c r="N69" s="118"/>
    </row>
    <row r="70" spans="1:15" x14ac:dyDescent="0.2">
      <c r="A70" s="60"/>
      <c r="B70" s="65" t="s">
        <v>156</v>
      </c>
      <c r="C70" s="3" t="s">
        <v>205</v>
      </c>
      <c r="D70" s="20">
        <v>1</v>
      </c>
      <c r="E70" s="6" t="s">
        <v>186</v>
      </c>
      <c r="F70" s="98"/>
      <c r="G70" s="88">
        <f t="shared" si="5"/>
        <v>0</v>
      </c>
      <c r="H70" s="70"/>
      <c r="I70" s="85"/>
      <c r="J70" s="76"/>
      <c r="K70" s="98"/>
      <c r="L70" s="102"/>
      <c r="M70" s="71"/>
      <c r="N70" s="118"/>
      <c r="O70" s="120"/>
    </row>
    <row r="71" spans="1:15" x14ac:dyDescent="0.2">
      <c r="A71" s="60"/>
      <c r="B71" s="65" t="s">
        <v>13</v>
      </c>
      <c r="C71" s="3" t="s">
        <v>47</v>
      </c>
      <c r="D71" s="20">
        <v>1</v>
      </c>
      <c r="E71" s="6" t="s">
        <v>186</v>
      </c>
      <c r="F71" s="98"/>
      <c r="G71" s="88">
        <f t="shared" si="5"/>
        <v>0</v>
      </c>
      <c r="H71" s="70"/>
      <c r="I71" s="85"/>
      <c r="J71" s="76"/>
      <c r="K71" s="98"/>
      <c r="L71" s="102"/>
      <c r="M71" s="71"/>
      <c r="N71" s="118"/>
      <c r="O71" s="121"/>
    </row>
    <row r="72" spans="1:15" x14ac:dyDescent="0.2">
      <c r="A72" s="60"/>
      <c r="B72" s="65" t="s">
        <v>36</v>
      </c>
      <c r="C72" s="3" t="s">
        <v>157</v>
      </c>
      <c r="D72" s="20">
        <v>1</v>
      </c>
      <c r="E72" s="6" t="s">
        <v>186</v>
      </c>
      <c r="F72" s="98"/>
      <c r="G72" s="88">
        <f t="shared" si="5"/>
        <v>0</v>
      </c>
      <c r="H72" s="70"/>
      <c r="I72" s="85"/>
      <c r="J72" s="76"/>
      <c r="K72" s="98"/>
      <c r="L72" s="102"/>
      <c r="M72" s="71"/>
      <c r="N72" s="118"/>
    </row>
    <row r="73" spans="1:15" x14ac:dyDescent="0.2">
      <c r="A73" s="60"/>
      <c r="B73" s="65" t="s">
        <v>14</v>
      </c>
      <c r="C73" s="3" t="s">
        <v>48</v>
      </c>
      <c r="D73" s="20">
        <v>1</v>
      </c>
      <c r="E73" s="6" t="s">
        <v>186</v>
      </c>
      <c r="F73" s="98"/>
      <c r="G73" s="88">
        <f t="shared" si="5"/>
        <v>0</v>
      </c>
      <c r="H73" s="70"/>
      <c r="I73" s="85"/>
      <c r="J73" s="76"/>
      <c r="K73" s="98"/>
      <c r="L73" s="102"/>
      <c r="M73" s="71"/>
      <c r="N73" s="118"/>
    </row>
    <row r="74" spans="1:15" s="1" customFormat="1" x14ac:dyDescent="0.2">
      <c r="A74" s="60"/>
      <c r="B74" s="65" t="s">
        <v>211</v>
      </c>
      <c r="C74" s="3" t="s">
        <v>212</v>
      </c>
      <c r="D74" s="20">
        <v>1</v>
      </c>
      <c r="E74" s="6" t="s">
        <v>186</v>
      </c>
      <c r="F74" s="98"/>
      <c r="G74" s="88">
        <f t="shared" ref="G74" si="9">D74*F74</f>
        <v>0</v>
      </c>
      <c r="H74" s="70"/>
      <c r="I74" s="85"/>
      <c r="J74" s="76"/>
      <c r="K74" s="98"/>
      <c r="L74" s="102"/>
      <c r="M74" s="71"/>
      <c r="N74" s="118"/>
      <c r="O74" s="120"/>
    </row>
    <row r="75" spans="1:15" ht="12.75" customHeight="1" x14ac:dyDescent="0.2">
      <c r="A75" s="60"/>
      <c r="B75" s="65" t="s">
        <v>15</v>
      </c>
      <c r="C75" s="3" t="s">
        <v>49</v>
      </c>
      <c r="D75" s="20">
        <v>1</v>
      </c>
      <c r="E75" s="6" t="s">
        <v>186</v>
      </c>
      <c r="F75" s="98"/>
      <c r="G75" s="88">
        <f t="shared" si="5"/>
        <v>0</v>
      </c>
      <c r="H75" s="70"/>
      <c r="I75" s="85"/>
      <c r="J75" s="76"/>
      <c r="K75" s="98"/>
      <c r="L75" s="102"/>
      <c r="M75" s="71"/>
      <c r="N75" s="118"/>
    </row>
    <row r="76" spans="1:15" x14ac:dyDescent="0.2">
      <c r="A76" s="60"/>
      <c r="B76" s="65" t="s">
        <v>17</v>
      </c>
      <c r="C76" s="3" t="s">
        <v>50</v>
      </c>
      <c r="D76" s="20">
        <v>1</v>
      </c>
      <c r="E76" s="6" t="s">
        <v>186</v>
      </c>
      <c r="F76" s="98"/>
      <c r="G76" s="88">
        <f t="shared" si="5"/>
        <v>0</v>
      </c>
      <c r="H76" s="70"/>
      <c r="I76" s="85"/>
      <c r="J76" s="76"/>
      <c r="K76" s="98"/>
      <c r="L76" s="102"/>
      <c r="M76" s="71"/>
      <c r="N76" s="118"/>
    </row>
    <row r="77" spans="1:15" x14ac:dyDescent="0.2">
      <c r="A77" s="60"/>
      <c r="B77" s="65" t="s">
        <v>27</v>
      </c>
      <c r="C77" s="3" t="s">
        <v>51</v>
      </c>
      <c r="D77" s="20">
        <v>1</v>
      </c>
      <c r="E77" s="6" t="s">
        <v>186</v>
      </c>
      <c r="F77" s="98"/>
      <c r="G77" s="88">
        <f t="shared" si="5"/>
        <v>0</v>
      </c>
      <c r="H77" s="70"/>
      <c r="I77" s="85"/>
      <c r="J77" s="76"/>
      <c r="K77" s="98"/>
      <c r="L77" s="102"/>
      <c r="M77" s="71"/>
      <c r="N77" s="118"/>
    </row>
    <row r="78" spans="1:15" x14ac:dyDescent="0.2">
      <c r="A78" s="60"/>
      <c r="B78" s="65" t="s">
        <v>28</v>
      </c>
      <c r="C78" s="3" t="s">
        <v>158</v>
      </c>
      <c r="D78" s="20">
        <v>1</v>
      </c>
      <c r="E78" s="6" t="s">
        <v>186</v>
      </c>
      <c r="F78" s="98"/>
      <c r="G78" s="88">
        <f t="shared" si="5"/>
        <v>0</v>
      </c>
      <c r="H78" s="70"/>
      <c r="I78" s="85"/>
      <c r="J78" s="76"/>
      <c r="K78" s="98"/>
      <c r="L78" s="102"/>
      <c r="M78" s="71"/>
      <c r="N78" s="118"/>
    </row>
    <row r="79" spans="1:15" x14ac:dyDescent="0.2">
      <c r="A79" s="60"/>
      <c r="B79" s="65" t="s">
        <v>23</v>
      </c>
      <c r="C79" s="3" t="s">
        <v>159</v>
      </c>
      <c r="D79" s="20">
        <v>1</v>
      </c>
      <c r="E79" s="6" t="s">
        <v>186</v>
      </c>
      <c r="F79" s="98"/>
      <c r="G79" s="88">
        <f t="shared" si="5"/>
        <v>0</v>
      </c>
      <c r="H79" s="70"/>
      <c r="I79" s="85"/>
      <c r="J79" s="76"/>
      <c r="K79" s="98"/>
      <c r="L79" s="102"/>
      <c r="M79" s="71"/>
      <c r="N79" s="118"/>
    </row>
    <row r="80" spans="1:15" s="1" customFormat="1" x14ac:dyDescent="0.2">
      <c r="A80" s="60"/>
      <c r="B80" s="65" t="s">
        <v>204</v>
      </c>
      <c r="C80" s="3" t="s">
        <v>206</v>
      </c>
      <c r="D80" s="20">
        <v>1</v>
      </c>
      <c r="E80" s="6" t="s">
        <v>186</v>
      </c>
      <c r="F80" s="98"/>
      <c r="G80" s="88">
        <f t="shared" ref="G80" si="10">D80*F80</f>
        <v>0</v>
      </c>
      <c r="H80" s="70"/>
      <c r="I80" s="85"/>
      <c r="J80" s="76"/>
      <c r="K80" s="98"/>
      <c r="L80" s="102"/>
      <c r="M80" s="71"/>
      <c r="N80" s="118"/>
      <c r="O80" s="120"/>
    </row>
    <row r="81" spans="1:15" x14ac:dyDescent="0.2">
      <c r="A81" s="60"/>
      <c r="B81" s="65" t="s">
        <v>52</v>
      </c>
      <c r="C81" s="3" t="s">
        <v>53</v>
      </c>
      <c r="D81" s="20">
        <v>1</v>
      </c>
      <c r="E81" s="6" t="s">
        <v>186</v>
      </c>
      <c r="F81" s="98"/>
      <c r="G81" s="88">
        <f t="shared" si="5"/>
        <v>0</v>
      </c>
      <c r="H81" s="70"/>
      <c r="I81" s="85"/>
      <c r="J81" s="76"/>
      <c r="K81" s="98"/>
      <c r="L81" s="102"/>
      <c r="M81" s="71"/>
      <c r="N81" s="118"/>
      <c r="O81" s="121"/>
    </row>
    <row r="82" spans="1:15" x14ac:dyDescent="0.2">
      <c r="A82" s="60"/>
      <c r="B82" s="65" t="s">
        <v>24</v>
      </c>
      <c r="C82" s="3" t="s">
        <v>53</v>
      </c>
      <c r="D82" s="20">
        <v>1</v>
      </c>
      <c r="E82" s="6" t="s">
        <v>186</v>
      </c>
      <c r="F82" s="98"/>
      <c r="G82" s="88">
        <f t="shared" si="5"/>
        <v>0</v>
      </c>
      <c r="H82" s="70"/>
      <c r="I82" s="85"/>
      <c r="J82" s="76"/>
      <c r="K82" s="98"/>
      <c r="L82" s="102"/>
      <c r="M82" s="71"/>
      <c r="N82" s="118"/>
    </row>
    <row r="83" spans="1:15" x14ac:dyDescent="0.2">
      <c r="A83" s="60"/>
      <c r="B83" s="65" t="s">
        <v>54</v>
      </c>
      <c r="C83" s="3" t="s">
        <v>53</v>
      </c>
      <c r="D83" s="20">
        <v>1</v>
      </c>
      <c r="E83" s="6" t="s">
        <v>186</v>
      </c>
      <c r="F83" s="98"/>
      <c r="G83" s="88">
        <f t="shared" si="5"/>
        <v>0</v>
      </c>
      <c r="H83" s="70"/>
      <c r="I83" s="85"/>
      <c r="J83" s="76"/>
      <c r="K83" s="98"/>
      <c r="L83" s="102"/>
      <c r="M83" s="71"/>
      <c r="N83" s="118"/>
    </row>
    <row r="84" spans="1:15" x14ac:dyDescent="0.2">
      <c r="A84" s="60"/>
      <c r="B84" s="65"/>
      <c r="C84" s="4" t="s">
        <v>55</v>
      </c>
      <c r="D84" s="20"/>
      <c r="E84" s="6"/>
      <c r="F84" s="98"/>
      <c r="G84" s="88"/>
      <c r="H84" s="70"/>
      <c r="I84" s="85"/>
      <c r="J84" s="76"/>
      <c r="K84" s="98"/>
      <c r="L84" s="102"/>
      <c r="M84" s="71"/>
      <c r="N84" s="119"/>
    </row>
    <row r="85" spans="1:15" x14ac:dyDescent="0.2">
      <c r="A85" s="62"/>
      <c r="B85" s="65" t="s">
        <v>121</v>
      </c>
      <c r="C85" s="3" t="s">
        <v>122</v>
      </c>
      <c r="D85" s="81"/>
      <c r="E85" s="76"/>
      <c r="F85" s="98"/>
      <c r="G85" s="88"/>
      <c r="H85" s="71"/>
      <c r="I85" s="84">
        <v>1</v>
      </c>
      <c r="J85" s="6" t="s">
        <v>186</v>
      </c>
      <c r="K85" s="99"/>
      <c r="L85" s="102">
        <f t="shared" si="6"/>
        <v>0</v>
      </c>
      <c r="M85" s="70"/>
      <c r="N85" s="118"/>
    </row>
    <row r="86" spans="1:15" x14ac:dyDescent="0.2">
      <c r="A86" s="62"/>
      <c r="B86" s="65" t="s">
        <v>123</v>
      </c>
      <c r="C86" s="3" t="s">
        <v>122</v>
      </c>
      <c r="D86" s="81"/>
      <c r="E86" s="76"/>
      <c r="F86" s="98"/>
      <c r="G86" s="88"/>
      <c r="H86" s="71"/>
      <c r="I86" s="84">
        <v>1</v>
      </c>
      <c r="J86" s="6" t="s">
        <v>186</v>
      </c>
      <c r="K86" s="99"/>
      <c r="L86" s="102">
        <f t="shared" si="6"/>
        <v>0</v>
      </c>
      <c r="M86" s="70"/>
      <c r="N86" s="118"/>
    </row>
    <row r="87" spans="1:15" x14ac:dyDescent="0.2">
      <c r="A87" s="60"/>
      <c r="B87" s="65" t="s">
        <v>58</v>
      </c>
      <c r="C87" s="3" t="s">
        <v>56</v>
      </c>
      <c r="D87" s="20">
        <v>1</v>
      </c>
      <c r="E87" s="6" t="s">
        <v>186</v>
      </c>
      <c r="F87" s="98"/>
      <c r="G87" s="88">
        <f t="shared" si="5"/>
        <v>0</v>
      </c>
      <c r="H87" s="70"/>
      <c r="I87" s="85"/>
      <c r="J87" s="76"/>
      <c r="K87" s="98"/>
      <c r="L87" s="102"/>
      <c r="M87" s="71"/>
      <c r="N87" s="118"/>
    </row>
    <row r="88" spans="1:15" x14ac:dyDescent="0.2">
      <c r="A88" s="62"/>
      <c r="B88" s="65" t="s">
        <v>124</v>
      </c>
      <c r="C88" s="3" t="s">
        <v>125</v>
      </c>
      <c r="D88" s="81"/>
      <c r="E88" s="76"/>
      <c r="F88" s="98"/>
      <c r="G88" s="88"/>
      <c r="H88" s="71"/>
      <c r="I88" s="84">
        <v>1</v>
      </c>
      <c r="J88" s="6" t="s">
        <v>186</v>
      </c>
      <c r="K88" s="99"/>
      <c r="L88" s="102">
        <f t="shared" si="6"/>
        <v>0</v>
      </c>
      <c r="M88" s="70"/>
      <c r="N88" s="118"/>
    </row>
    <row r="89" spans="1:15" x14ac:dyDescent="0.2">
      <c r="A89" s="62"/>
      <c r="B89" s="65" t="s">
        <v>126</v>
      </c>
      <c r="C89" s="3" t="s">
        <v>127</v>
      </c>
      <c r="D89" s="81"/>
      <c r="E89" s="76"/>
      <c r="F89" s="98"/>
      <c r="G89" s="88"/>
      <c r="H89" s="71"/>
      <c r="I89" s="84">
        <v>1</v>
      </c>
      <c r="J89" s="6" t="s">
        <v>186</v>
      </c>
      <c r="K89" s="98"/>
      <c r="L89" s="102">
        <f t="shared" si="6"/>
        <v>0</v>
      </c>
      <c r="M89" s="70"/>
      <c r="N89" s="118"/>
    </row>
    <row r="90" spans="1:15" ht="25.5" x14ac:dyDescent="0.2">
      <c r="A90" s="62"/>
      <c r="B90" s="65" t="s">
        <v>128</v>
      </c>
      <c r="C90" s="11" t="s">
        <v>73</v>
      </c>
      <c r="D90" s="81">
        <v>1</v>
      </c>
      <c r="E90" s="76" t="s">
        <v>187</v>
      </c>
      <c r="F90" s="98"/>
      <c r="G90" s="88">
        <f>D90*F90</f>
        <v>0</v>
      </c>
      <c r="H90" s="71"/>
      <c r="I90" s="84"/>
      <c r="J90" s="6"/>
      <c r="K90" s="98"/>
      <c r="L90" s="102"/>
      <c r="M90" s="70"/>
      <c r="N90" s="118"/>
    </row>
    <row r="91" spans="1:15" x14ac:dyDescent="0.2">
      <c r="A91" s="60"/>
      <c r="B91" s="65" t="s">
        <v>59</v>
      </c>
      <c r="C91" s="3" t="s">
        <v>60</v>
      </c>
      <c r="D91" s="20">
        <v>1</v>
      </c>
      <c r="E91" s="6" t="s">
        <v>186</v>
      </c>
      <c r="F91" s="98"/>
      <c r="G91" s="88">
        <f t="shared" si="5"/>
        <v>0</v>
      </c>
      <c r="H91" s="70"/>
      <c r="I91" s="85"/>
      <c r="J91" s="76"/>
      <c r="K91" s="98"/>
      <c r="L91" s="102"/>
      <c r="M91" s="71"/>
      <c r="N91" s="118"/>
    </row>
    <row r="92" spans="1:15" x14ac:dyDescent="0.2">
      <c r="A92" s="62"/>
      <c r="B92" s="65" t="s">
        <v>129</v>
      </c>
      <c r="C92" s="3" t="s">
        <v>125</v>
      </c>
      <c r="D92" s="81"/>
      <c r="E92" s="76"/>
      <c r="F92" s="98"/>
      <c r="G92" s="88"/>
      <c r="H92" s="71"/>
      <c r="I92" s="84">
        <v>1</v>
      </c>
      <c r="J92" s="6" t="s">
        <v>186</v>
      </c>
      <c r="K92" s="99"/>
      <c r="L92" s="102">
        <f t="shared" si="6"/>
        <v>0</v>
      </c>
      <c r="M92" s="70"/>
      <c r="N92" s="118"/>
    </row>
    <row r="93" spans="1:15" x14ac:dyDescent="0.2">
      <c r="A93" s="60"/>
      <c r="B93" s="65" t="s">
        <v>61</v>
      </c>
      <c r="C93" s="3" t="s">
        <v>57</v>
      </c>
      <c r="D93" s="20">
        <v>1</v>
      </c>
      <c r="E93" s="6" t="s">
        <v>186</v>
      </c>
      <c r="F93" s="98"/>
      <c r="G93" s="88">
        <f t="shared" si="5"/>
        <v>0</v>
      </c>
      <c r="H93" s="70"/>
      <c r="I93" s="85"/>
      <c r="J93" s="76"/>
      <c r="K93" s="98"/>
      <c r="L93" s="102"/>
      <c r="M93" s="71"/>
      <c r="N93" s="118"/>
    </row>
    <row r="94" spans="1:15" x14ac:dyDescent="0.2">
      <c r="A94" s="62"/>
      <c r="B94" s="65" t="s">
        <v>130</v>
      </c>
      <c r="C94" s="3" t="s">
        <v>122</v>
      </c>
      <c r="D94" s="81"/>
      <c r="E94" s="76"/>
      <c r="F94" s="98"/>
      <c r="G94" s="88"/>
      <c r="H94" s="71"/>
      <c r="I94" s="84">
        <v>1</v>
      </c>
      <c r="J94" s="6" t="s">
        <v>186</v>
      </c>
      <c r="K94" s="99"/>
      <c r="L94" s="102">
        <f t="shared" si="6"/>
        <v>0</v>
      </c>
      <c r="M94" s="70"/>
      <c r="N94" s="118"/>
    </row>
    <row r="95" spans="1:15" s="1" customFormat="1" ht="12.75" customHeight="1" x14ac:dyDescent="0.2">
      <c r="A95" s="60"/>
      <c r="B95" s="65" t="s">
        <v>131</v>
      </c>
      <c r="C95" s="3" t="s">
        <v>170</v>
      </c>
      <c r="D95" s="81">
        <v>1</v>
      </c>
      <c r="E95" s="76" t="s">
        <v>186</v>
      </c>
      <c r="F95" s="98"/>
      <c r="G95" s="88">
        <f t="shared" ref="G95" si="11">D95*F95</f>
        <v>0</v>
      </c>
      <c r="H95" s="71"/>
      <c r="I95" s="85"/>
      <c r="J95" s="76"/>
      <c r="K95" s="99"/>
      <c r="L95" s="102"/>
      <c r="M95" s="71"/>
      <c r="N95" s="118"/>
    </row>
    <row r="96" spans="1:15" x14ac:dyDescent="0.2">
      <c r="A96" s="60"/>
      <c r="B96" s="65" t="s">
        <v>62</v>
      </c>
      <c r="C96" s="3" t="s">
        <v>63</v>
      </c>
      <c r="D96" s="20">
        <v>1</v>
      </c>
      <c r="E96" s="6" t="s">
        <v>186</v>
      </c>
      <c r="F96" s="98"/>
      <c r="G96" s="88">
        <f t="shared" si="5"/>
        <v>0</v>
      </c>
      <c r="H96" s="70"/>
      <c r="I96" s="85"/>
      <c r="J96" s="76"/>
      <c r="K96" s="98"/>
      <c r="L96" s="102"/>
      <c r="M96" s="71"/>
      <c r="N96" s="118"/>
    </row>
    <row r="97" spans="1:14" x14ac:dyDescent="0.2">
      <c r="A97" s="60"/>
      <c r="B97" s="65" t="s">
        <v>64</v>
      </c>
      <c r="C97" s="3" t="s">
        <v>65</v>
      </c>
      <c r="D97" s="20">
        <v>1</v>
      </c>
      <c r="E97" s="6" t="s">
        <v>186</v>
      </c>
      <c r="F97" s="98"/>
      <c r="G97" s="88">
        <f t="shared" si="5"/>
        <v>0</v>
      </c>
      <c r="H97" s="70"/>
      <c r="I97" s="85"/>
      <c r="J97" s="76"/>
      <c r="K97" s="98"/>
      <c r="L97" s="102"/>
      <c r="M97" s="71"/>
      <c r="N97" s="118"/>
    </row>
    <row r="98" spans="1:14" x14ac:dyDescent="0.2">
      <c r="A98" s="60"/>
      <c r="B98" s="65" t="s">
        <v>66</v>
      </c>
      <c r="C98" s="3" t="s">
        <v>160</v>
      </c>
      <c r="D98" s="20">
        <v>1</v>
      </c>
      <c r="E98" s="6" t="s">
        <v>186</v>
      </c>
      <c r="F98" s="98"/>
      <c r="G98" s="88">
        <f t="shared" si="5"/>
        <v>0</v>
      </c>
      <c r="H98" s="70"/>
      <c r="I98" s="85"/>
      <c r="J98" s="76"/>
      <c r="K98" s="98"/>
      <c r="L98" s="102"/>
      <c r="M98" s="71"/>
      <c r="N98" s="118"/>
    </row>
    <row r="99" spans="1:14" x14ac:dyDescent="0.2">
      <c r="A99" s="60"/>
      <c r="B99" s="65"/>
      <c r="C99" s="4" t="s">
        <v>67</v>
      </c>
      <c r="D99" s="20"/>
      <c r="E99" s="6"/>
      <c r="F99" s="98"/>
      <c r="G99" s="88"/>
      <c r="H99" s="70"/>
      <c r="I99" s="85"/>
      <c r="J99" s="76"/>
      <c r="K99" s="98"/>
      <c r="L99" s="102"/>
      <c r="M99" s="71"/>
      <c r="N99" s="119"/>
    </row>
    <row r="100" spans="1:14" x14ac:dyDescent="0.2">
      <c r="A100" s="60"/>
      <c r="B100" s="65" t="s">
        <v>68</v>
      </c>
      <c r="C100" s="11" t="s">
        <v>69</v>
      </c>
      <c r="D100" s="20">
        <v>1</v>
      </c>
      <c r="E100" s="6" t="s">
        <v>186</v>
      </c>
      <c r="F100" s="98"/>
      <c r="G100" s="88">
        <f t="shared" si="5"/>
        <v>0</v>
      </c>
      <c r="H100" s="70"/>
      <c r="I100" s="85"/>
      <c r="J100" s="76"/>
      <c r="K100" s="98"/>
      <c r="L100" s="102"/>
      <c r="M100" s="71"/>
      <c r="N100" s="118"/>
    </row>
    <row r="101" spans="1:14" x14ac:dyDescent="0.2">
      <c r="A101" s="60"/>
      <c r="B101" s="65" t="s">
        <v>70</v>
      </c>
      <c r="C101" s="11" t="s">
        <v>71</v>
      </c>
      <c r="D101" s="20">
        <v>1</v>
      </c>
      <c r="E101" s="6" t="s">
        <v>186</v>
      </c>
      <c r="F101" s="98"/>
      <c r="G101" s="88">
        <f t="shared" ref="G101:G131" si="12">D101*F101</f>
        <v>0</v>
      </c>
      <c r="H101" s="70"/>
      <c r="I101" s="85"/>
      <c r="J101" s="76"/>
      <c r="K101" s="98"/>
      <c r="L101" s="102"/>
      <c r="M101" s="71"/>
      <c r="N101" s="118"/>
    </row>
    <row r="102" spans="1:14" x14ac:dyDescent="0.2">
      <c r="A102" s="62"/>
      <c r="B102" s="65" t="s">
        <v>132</v>
      </c>
      <c r="C102" s="11" t="s">
        <v>133</v>
      </c>
      <c r="D102" s="81"/>
      <c r="E102" s="76"/>
      <c r="F102" s="98"/>
      <c r="G102" s="88"/>
      <c r="H102" s="71"/>
      <c r="I102" s="84">
        <v>2</v>
      </c>
      <c r="J102" s="6" t="s">
        <v>186</v>
      </c>
      <c r="K102" s="99"/>
      <c r="L102" s="102">
        <f t="shared" ref="L102:L133" si="13">I102*K102</f>
        <v>0</v>
      </c>
      <c r="M102" s="70"/>
      <c r="N102" s="118"/>
    </row>
    <row r="103" spans="1:14" ht="25.5" x14ac:dyDescent="0.2">
      <c r="A103" s="60"/>
      <c r="B103" s="65" t="s">
        <v>72</v>
      </c>
      <c r="C103" s="11" t="s">
        <v>73</v>
      </c>
      <c r="D103" s="20">
        <v>1</v>
      </c>
      <c r="E103" s="6" t="s">
        <v>187</v>
      </c>
      <c r="F103" s="98"/>
      <c r="G103" s="88">
        <f t="shared" si="12"/>
        <v>0</v>
      </c>
      <c r="H103" s="70"/>
      <c r="I103" s="85"/>
      <c r="J103" s="76"/>
      <c r="K103" s="98"/>
      <c r="L103" s="102"/>
      <c r="M103" s="71"/>
      <c r="N103" s="118"/>
    </row>
    <row r="104" spans="1:14" x14ac:dyDescent="0.2">
      <c r="A104" s="60"/>
      <c r="B104" s="65" t="s">
        <v>74</v>
      </c>
      <c r="C104" s="11" t="s">
        <v>75</v>
      </c>
      <c r="D104" s="20">
        <v>1</v>
      </c>
      <c r="E104" s="6" t="s">
        <v>187</v>
      </c>
      <c r="F104" s="98"/>
      <c r="G104" s="88">
        <f t="shared" si="12"/>
        <v>0</v>
      </c>
      <c r="H104" s="70"/>
      <c r="I104" s="85"/>
      <c r="J104" s="76"/>
      <c r="K104" s="98"/>
      <c r="L104" s="102"/>
      <c r="M104" s="71"/>
      <c r="N104" s="118"/>
    </row>
    <row r="105" spans="1:14" x14ac:dyDescent="0.2">
      <c r="A105" s="62"/>
      <c r="B105" s="65" t="s">
        <v>134</v>
      </c>
      <c r="C105" s="11" t="s">
        <v>133</v>
      </c>
      <c r="D105" s="81"/>
      <c r="E105" s="76"/>
      <c r="F105" s="98"/>
      <c r="G105" s="88"/>
      <c r="H105" s="71"/>
      <c r="I105" s="84">
        <v>1</v>
      </c>
      <c r="J105" s="6" t="s">
        <v>186</v>
      </c>
      <c r="K105" s="99"/>
      <c r="L105" s="102">
        <f t="shared" si="13"/>
        <v>0</v>
      </c>
      <c r="M105" s="70"/>
      <c r="N105" s="118"/>
    </row>
    <row r="106" spans="1:14" x14ac:dyDescent="0.2">
      <c r="A106" s="60"/>
      <c r="B106" s="65" t="s">
        <v>76</v>
      </c>
      <c r="C106" s="3" t="s">
        <v>171</v>
      </c>
      <c r="D106" s="20">
        <v>1</v>
      </c>
      <c r="E106" s="6" t="s">
        <v>186</v>
      </c>
      <c r="F106" s="98"/>
      <c r="G106" s="88">
        <f t="shared" si="12"/>
        <v>0</v>
      </c>
      <c r="H106" s="70"/>
      <c r="I106" s="85"/>
      <c r="J106" s="76"/>
      <c r="K106" s="98"/>
      <c r="L106" s="102"/>
      <c r="M106" s="71"/>
      <c r="N106" s="118"/>
    </row>
    <row r="107" spans="1:14" x14ac:dyDescent="0.2">
      <c r="A107" s="60"/>
      <c r="B107" s="65"/>
      <c r="C107" s="4" t="s">
        <v>77</v>
      </c>
      <c r="D107" s="20"/>
      <c r="E107" s="6"/>
      <c r="F107" s="98"/>
      <c r="G107" s="88"/>
      <c r="H107" s="70"/>
      <c r="I107" s="85"/>
      <c r="J107" s="76"/>
      <c r="K107" s="98"/>
      <c r="L107" s="102"/>
      <c r="M107" s="71"/>
      <c r="N107" s="119"/>
    </row>
    <row r="108" spans="1:14" x14ac:dyDescent="0.2">
      <c r="A108" s="60"/>
      <c r="B108" s="65" t="s">
        <v>78</v>
      </c>
      <c r="C108" s="3" t="s">
        <v>79</v>
      </c>
      <c r="D108" s="20">
        <v>1</v>
      </c>
      <c r="E108" s="6" t="s">
        <v>186</v>
      </c>
      <c r="F108" s="98"/>
      <c r="G108" s="88">
        <f t="shared" si="12"/>
        <v>0</v>
      </c>
      <c r="H108" s="70"/>
      <c r="I108" s="85"/>
      <c r="J108" s="76"/>
      <c r="K108" s="98"/>
      <c r="L108" s="102"/>
      <c r="M108" s="71"/>
      <c r="N108" s="118"/>
    </row>
    <row r="109" spans="1:14" x14ac:dyDescent="0.2">
      <c r="A109" s="60"/>
      <c r="B109" s="65" t="s">
        <v>80</v>
      </c>
      <c r="C109" s="3" t="s">
        <v>81</v>
      </c>
      <c r="D109" s="20">
        <v>1</v>
      </c>
      <c r="E109" s="6" t="s">
        <v>186</v>
      </c>
      <c r="F109" s="98"/>
      <c r="G109" s="88">
        <f t="shared" si="12"/>
        <v>0</v>
      </c>
      <c r="H109" s="70"/>
      <c r="I109" s="85">
        <v>1</v>
      </c>
      <c r="J109" s="76" t="s">
        <v>186</v>
      </c>
      <c r="K109" s="98"/>
      <c r="L109" s="102">
        <f t="shared" si="13"/>
        <v>0</v>
      </c>
      <c r="M109" s="71"/>
      <c r="N109" s="118"/>
    </row>
    <row r="110" spans="1:14" x14ac:dyDescent="0.2">
      <c r="A110" s="62"/>
      <c r="B110" s="65" t="s">
        <v>135</v>
      </c>
      <c r="C110" s="3" t="s">
        <v>63</v>
      </c>
      <c r="D110" s="81"/>
      <c r="E110" s="76"/>
      <c r="F110" s="98"/>
      <c r="G110" s="88"/>
      <c r="H110" s="71"/>
      <c r="I110" s="84">
        <v>1</v>
      </c>
      <c r="J110" s="6" t="s">
        <v>186</v>
      </c>
      <c r="K110" s="99"/>
      <c r="L110" s="102">
        <f t="shared" si="13"/>
        <v>0</v>
      </c>
      <c r="M110" s="70"/>
      <c r="N110" s="118"/>
    </row>
    <row r="111" spans="1:14" x14ac:dyDescent="0.2">
      <c r="A111" s="60"/>
      <c r="B111" s="65" t="s">
        <v>82</v>
      </c>
      <c r="C111" s="3" t="s">
        <v>83</v>
      </c>
      <c r="D111" s="20">
        <v>1</v>
      </c>
      <c r="E111" s="6" t="s">
        <v>187</v>
      </c>
      <c r="F111" s="98"/>
      <c r="G111" s="88">
        <f t="shared" si="12"/>
        <v>0</v>
      </c>
      <c r="H111" s="70"/>
      <c r="I111" s="85"/>
      <c r="J111" s="76"/>
      <c r="K111" s="98"/>
      <c r="L111" s="102"/>
      <c r="M111" s="71"/>
      <c r="N111" s="118"/>
    </row>
    <row r="112" spans="1:14" ht="25.5" x14ac:dyDescent="0.2">
      <c r="A112" s="60"/>
      <c r="B112" s="65" t="s">
        <v>84</v>
      </c>
      <c r="C112" s="3" t="s">
        <v>161</v>
      </c>
      <c r="D112" s="20">
        <v>1</v>
      </c>
      <c r="E112" s="6" t="s">
        <v>187</v>
      </c>
      <c r="F112" s="98"/>
      <c r="G112" s="88">
        <f t="shared" si="12"/>
        <v>0</v>
      </c>
      <c r="H112" s="70"/>
      <c r="I112" s="85"/>
      <c r="J112" s="76"/>
      <c r="K112" s="98"/>
      <c r="L112" s="102"/>
      <c r="M112" s="71"/>
      <c r="N112" s="118"/>
    </row>
    <row r="113" spans="1:15" x14ac:dyDescent="0.2">
      <c r="A113" s="60"/>
      <c r="B113" s="65" t="s">
        <v>85</v>
      </c>
      <c r="C113" s="3" t="s">
        <v>86</v>
      </c>
      <c r="D113" s="20">
        <v>1</v>
      </c>
      <c r="E113" s="6" t="s">
        <v>186</v>
      </c>
      <c r="F113" s="98"/>
      <c r="G113" s="88">
        <f t="shared" si="12"/>
        <v>0</v>
      </c>
      <c r="H113" s="70"/>
      <c r="I113" s="85"/>
      <c r="J113" s="76"/>
      <c r="K113" s="98"/>
      <c r="L113" s="102"/>
      <c r="M113" s="71"/>
      <c r="N113" s="118"/>
    </row>
    <row r="114" spans="1:15" x14ac:dyDescent="0.2">
      <c r="A114" s="60"/>
      <c r="B114" s="65" t="s">
        <v>87</v>
      </c>
      <c r="C114" s="3" t="s">
        <v>88</v>
      </c>
      <c r="D114" s="20">
        <v>1</v>
      </c>
      <c r="E114" s="6" t="s">
        <v>186</v>
      </c>
      <c r="F114" s="98"/>
      <c r="G114" s="88">
        <f t="shared" si="12"/>
        <v>0</v>
      </c>
      <c r="H114" s="70"/>
      <c r="I114" s="85"/>
      <c r="J114" s="76"/>
      <c r="K114" s="98"/>
      <c r="L114" s="102"/>
      <c r="M114" s="71"/>
      <c r="N114" s="118"/>
    </row>
    <row r="115" spans="1:15" x14ac:dyDescent="0.2">
      <c r="A115" s="60"/>
      <c r="B115" s="65"/>
      <c r="C115" s="4" t="s">
        <v>89</v>
      </c>
      <c r="D115" s="20"/>
      <c r="E115" s="6"/>
      <c r="F115" s="98"/>
      <c r="G115" s="88"/>
      <c r="H115" s="70"/>
      <c r="I115" s="85"/>
      <c r="J115" s="76"/>
      <c r="K115" s="98"/>
      <c r="L115" s="102"/>
      <c r="M115" s="71"/>
      <c r="N115" s="119"/>
    </row>
    <row r="116" spans="1:15" x14ac:dyDescent="0.2">
      <c r="A116" s="60"/>
      <c r="B116" s="65" t="s">
        <v>90</v>
      </c>
      <c r="C116" s="3" t="s">
        <v>189</v>
      </c>
      <c r="D116" s="20">
        <v>1</v>
      </c>
      <c r="E116" s="6" t="s">
        <v>187</v>
      </c>
      <c r="F116" s="98"/>
      <c r="G116" s="88">
        <f t="shared" si="12"/>
        <v>0</v>
      </c>
      <c r="H116" s="70"/>
      <c r="I116" s="85"/>
      <c r="J116" s="76"/>
      <c r="K116" s="98"/>
      <c r="L116" s="102"/>
      <c r="M116" s="71"/>
      <c r="N116" s="118"/>
    </row>
    <row r="117" spans="1:15" x14ac:dyDescent="0.2">
      <c r="A117" s="60"/>
      <c r="B117" s="65" t="s">
        <v>92</v>
      </c>
      <c r="C117" s="3" t="s">
        <v>93</v>
      </c>
      <c r="D117" s="20">
        <v>1</v>
      </c>
      <c r="E117" s="6" t="s">
        <v>186</v>
      </c>
      <c r="F117" s="98"/>
      <c r="G117" s="88">
        <f t="shared" si="12"/>
        <v>0</v>
      </c>
      <c r="H117" s="70"/>
      <c r="I117" s="85"/>
      <c r="J117" s="76"/>
      <c r="K117" s="98"/>
      <c r="L117" s="102"/>
      <c r="M117" s="71"/>
      <c r="N117" s="118"/>
    </row>
    <row r="118" spans="1:15" x14ac:dyDescent="0.2">
      <c r="A118" s="60"/>
      <c r="B118" s="65" t="s">
        <v>94</v>
      </c>
      <c r="C118" s="3" t="s">
        <v>95</v>
      </c>
      <c r="D118" s="20">
        <v>1</v>
      </c>
      <c r="E118" s="6" t="s">
        <v>186</v>
      </c>
      <c r="F118" s="98"/>
      <c r="G118" s="88">
        <f t="shared" si="12"/>
        <v>0</v>
      </c>
      <c r="H118" s="70"/>
      <c r="I118" s="85"/>
      <c r="J118" s="76"/>
      <c r="K118" s="98"/>
      <c r="L118" s="102"/>
      <c r="M118" s="71"/>
      <c r="N118" s="118"/>
    </row>
    <row r="119" spans="1:15" x14ac:dyDescent="0.2">
      <c r="A119" s="60"/>
      <c r="B119" s="65" t="s">
        <v>96</v>
      </c>
      <c r="C119" s="3" t="s">
        <v>97</v>
      </c>
      <c r="D119" s="20">
        <v>1</v>
      </c>
      <c r="E119" s="6" t="s">
        <v>186</v>
      </c>
      <c r="F119" s="98"/>
      <c r="G119" s="88">
        <f t="shared" si="12"/>
        <v>0</v>
      </c>
      <c r="H119" s="70"/>
      <c r="I119" s="85"/>
      <c r="J119" s="76"/>
      <c r="K119" s="98"/>
      <c r="L119" s="102"/>
      <c r="M119" s="71"/>
      <c r="N119" s="118"/>
    </row>
    <row r="120" spans="1:15" x14ac:dyDescent="0.2">
      <c r="A120" s="62"/>
      <c r="B120" s="65" t="s">
        <v>136</v>
      </c>
      <c r="C120" s="3" t="s">
        <v>137</v>
      </c>
      <c r="D120" s="81"/>
      <c r="E120" s="76"/>
      <c r="F120" s="98"/>
      <c r="G120" s="88"/>
      <c r="H120" s="71"/>
      <c r="I120" s="84">
        <v>1</v>
      </c>
      <c r="J120" s="6" t="s">
        <v>186</v>
      </c>
      <c r="K120" s="99"/>
      <c r="L120" s="102">
        <f t="shared" si="13"/>
        <v>0</v>
      </c>
      <c r="M120" s="70"/>
      <c r="N120" s="118"/>
    </row>
    <row r="121" spans="1:15" x14ac:dyDescent="0.2">
      <c r="A121" s="60"/>
      <c r="B121" s="65" t="s">
        <v>99</v>
      </c>
      <c r="C121" s="3" t="s">
        <v>91</v>
      </c>
      <c r="D121" s="20">
        <v>1</v>
      </c>
      <c r="E121" s="6" t="s">
        <v>187</v>
      </c>
      <c r="F121" s="98"/>
      <c r="G121" s="88">
        <f t="shared" si="12"/>
        <v>0</v>
      </c>
      <c r="H121" s="70"/>
      <c r="I121" s="85"/>
      <c r="J121" s="76"/>
      <c r="K121" s="98"/>
      <c r="L121" s="102"/>
      <c r="M121" s="71"/>
      <c r="N121" s="118"/>
    </row>
    <row r="122" spans="1:15" x14ac:dyDescent="0.2">
      <c r="A122" s="60"/>
      <c r="B122" s="65" t="s">
        <v>100</v>
      </c>
      <c r="C122" s="3" t="s">
        <v>101</v>
      </c>
      <c r="D122" s="20">
        <v>1</v>
      </c>
      <c r="E122" s="6" t="s">
        <v>186</v>
      </c>
      <c r="F122" s="98"/>
      <c r="G122" s="88">
        <f t="shared" si="12"/>
        <v>0</v>
      </c>
      <c r="H122" s="70"/>
      <c r="I122" s="85"/>
      <c r="J122" s="76"/>
      <c r="K122" s="98"/>
      <c r="L122" s="102"/>
      <c r="M122" s="71"/>
      <c r="N122" s="118"/>
    </row>
    <row r="123" spans="1:15" x14ac:dyDescent="0.2">
      <c r="A123" s="60"/>
      <c r="B123" s="65" t="s">
        <v>102</v>
      </c>
      <c r="C123" s="3" t="s">
        <v>95</v>
      </c>
      <c r="D123" s="20">
        <v>1</v>
      </c>
      <c r="E123" s="6" t="s">
        <v>186</v>
      </c>
      <c r="F123" s="98"/>
      <c r="G123" s="88">
        <f t="shared" si="12"/>
        <v>0</v>
      </c>
      <c r="H123" s="70"/>
      <c r="I123" s="85"/>
      <c r="J123" s="76"/>
      <c r="K123" s="98"/>
      <c r="L123" s="102"/>
      <c r="M123" s="71"/>
      <c r="N123" s="118"/>
    </row>
    <row r="124" spans="1:15" x14ac:dyDescent="0.2">
      <c r="A124" s="60"/>
      <c r="B124" s="65"/>
      <c r="C124" s="4" t="s">
        <v>98</v>
      </c>
      <c r="D124" s="20"/>
      <c r="E124" s="6"/>
      <c r="F124" s="98"/>
      <c r="G124" s="88">
        <f t="shared" si="12"/>
        <v>0</v>
      </c>
      <c r="H124" s="70"/>
      <c r="I124" s="85"/>
      <c r="J124" s="76"/>
      <c r="K124" s="98"/>
      <c r="L124" s="102"/>
      <c r="M124" s="71"/>
      <c r="N124" s="119"/>
    </row>
    <row r="125" spans="1:15" ht="25.5" x14ac:dyDescent="0.2">
      <c r="A125" s="60"/>
      <c r="B125" s="65" t="s">
        <v>103</v>
      </c>
      <c r="C125" s="11" t="s">
        <v>73</v>
      </c>
      <c r="D125" s="20">
        <v>1</v>
      </c>
      <c r="E125" s="6" t="s">
        <v>187</v>
      </c>
      <c r="F125" s="98"/>
      <c r="G125" s="88">
        <f t="shared" si="12"/>
        <v>0</v>
      </c>
      <c r="H125" s="70"/>
      <c r="I125" s="85"/>
      <c r="J125" s="76"/>
      <c r="K125" s="98"/>
      <c r="L125" s="102"/>
      <c r="M125" s="71"/>
      <c r="N125" s="118"/>
    </row>
    <row r="126" spans="1:15" x14ac:dyDescent="0.2">
      <c r="A126" s="60"/>
      <c r="B126" s="65" t="s">
        <v>104</v>
      </c>
      <c r="C126" s="3" t="s">
        <v>208</v>
      </c>
      <c r="D126" s="20">
        <v>1</v>
      </c>
      <c r="E126" s="6" t="s">
        <v>186</v>
      </c>
      <c r="F126" s="98"/>
      <c r="G126" s="88">
        <f t="shared" si="12"/>
        <v>0</v>
      </c>
      <c r="H126" s="70"/>
      <c r="I126" s="85"/>
      <c r="J126" s="76"/>
      <c r="K126" s="98"/>
      <c r="L126" s="102"/>
      <c r="M126" s="71"/>
      <c r="N126" s="118"/>
    </row>
    <row r="127" spans="1:15" x14ac:dyDescent="0.2">
      <c r="A127" s="62"/>
      <c r="B127" s="65" t="s">
        <v>138</v>
      </c>
      <c r="C127" s="3" t="s">
        <v>209</v>
      </c>
      <c r="D127" s="81"/>
      <c r="E127" s="76"/>
      <c r="F127" s="98"/>
      <c r="G127" s="88"/>
      <c r="H127" s="71"/>
      <c r="I127" s="84">
        <v>1</v>
      </c>
      <c r="J127" s="6" t="s">
        <v>186</v>
      </c>
      <c r="K127" s="99"/>
      <c r="L127" s="102">
        <f t="shared" si="13"/>
        <v>0</v>
      </c>
      <c r="M127" s="70"/>
      <c r="N127" s="118"/>
    </row>
    <row r="128" spans="1:15" s="1" customFormat="1" x14ac:dyDescent="0.2">
      <c r="A128" s="62"/>
      <c r="B128" s="65">
        <v>82</v>
      </c>
      <c r="C128" s="3" t="s">
        <v>207</v>
      </c>
      <c r="D128" s="81"/>
      <c r="E128" s="76"/>
      <c r="F128" s="98"/>
      <c r="G128" s="88"/>
      <c r="H128" s="71"/>
      <c r="I128" s="84"/>
      <c r="J128" s="6"/>
      <c r="K128" s="99"/>
      <c r="L128" s="102"/>
      <c r="M128" s="70"/>
      <c r="N128" s="118"/>
      <c r="O128" s="120"/>
    </row>
    <row r="129" spans="1:15" ht="12.75" customHeight="1" x14ac:dyDescent="0.2">
      <c r="A129" s="61"/>
      <c r="B129" s="65"/>
      <c r="C129" s="4" t="s">
        <v>105</v>
      </c>
      <c r="D129" s="20"/>
      <c r="E129" s="6"/>
      <c r="F129" s="98"/>
      <c r="G129" s="88"/>
      <c r="H129" s="70"/>
      <c r="I129" s="85"/>
      <c r="J129" s="76"/>
      <c r="K129" s="98"/>
      <c r="L129" s="102"/>
      <c r="M129" s="71"/>
      <c r="N129" s="119"/>
      <c r="O129" s="121"/>
    </row>
    <row r="130" spans="1:15" x14ac:dyDescent="0.2">
      <c r="A130" s="64"/>
      <c r="B130" s="65" t="s">
        <v>139</v>
      </c>
      <c r="C130" s="3" t="s">
        <v>21</v>
      </c>
      <c r="D130" s="81"/>
      <c r="E130" s="76"/>
      <c r="F130" s="98"/>
      <c r="G130" s="88"/>
      <c r="H130" s="71"/>
      <c r="I130" s="84">
        <v>1</v>
      </c>
      <c r="J130" s="6" t="s">
        <v>186</v>
      </c>
      <c r="K130" s="99"/>
      <c r="L130" s="102">
        <f t="shared" si="13"/>
        <v>0</v>
      </c>
      <c r="M130" s="70"/>
      <c r="N130" s="118"/>
    </row>
    <row r="131" spans="1:15" x14ac:dyDescent="0.2">
      <c r="A131" s="61"/>
      <c r="B131" s="65" t="s">
        <v>106</v>
      </c>
      <c r="C131" s="3" t="s">
        <v>107</v>
      </c>
      <c r="D131" s="20">
        <v>1</v>
      </c>
      <c r="E131" s="6" t="s">
        <v>186</v>
      </c>
      <c r="F131" s="98"/>
      <c r="G131" s="88">
        <f t="shared" si="12"/>
        <v>0</v>
      </c>
      <c r="H131" s="70"/>
      <c r="I131" s="85"/>
      <c r="J131" s="76"/>
      <c r="K131" s="98"/>
      <c r="L131" s="102"/>
      <c r="M131" s="71"/>
      <c r="N131" s="118"/>
    </row>
    <row r="132" spans="1:15" x14ac:dyDescent="0.2">
      <c r="B132" s="66" t="s">
        <v>146</v>
      </c>
      <c r="C132" s="4" t="s">
        <v>108</v>
      </c>
      <c r="D132" s="20"/>
      <c r="E132" s="6"/>
      <c r="F132" s="98"/>
      <c r="G132" s="88"/>
      <c r="H132" s="70"/>
      <c r="I132" s="85"/>
      <c r="J132" s="76"/>
      <c r="K132" s="98"/>
      <c r="L132" s="102"/>
      <c r="M132" s="71"/>
      <c r="N132" s="119"/>
    </row>
    <row r="133" spans="1:15" x14ac:dyDescent="0.2">
      <c r="A133" s="63"/>
      <c r="B133" s="65" t="s">
        <v>10</v>
      </c>
      <c r="C133" s="3" t="s">
        <v>140</v>
      </c>
      <c r="D133" s="81"/>
      <c r="E133" s="76"/>
      <c r="F133" s="98"/>
      <c r="G133" s="88"/>
      <c r="H133" s="71"/>
      <c r="I133" s="84">
        <v>2</v>
      </c>
      <c r="J133" s="6" t="s">
        <v>186</v>
      </c>
      <c r="K133" s="99"/>
      <c r="L133" s="102">
        <f t="shared" si="13"/>
        <v>0</v>
      </c>
      <c r="M133" s="70"/>
      <c r="N133" s="118"/>
    </row>
    <row r="134" spans="1:15" x14ac:dyDescent="0.2">
      <c r="A134" s="60"/>
      <c r="B134" s="67" t="s">
        <v>146</v>
      </c>
      <c r="C134" s="4" t="s">
        <v>109</v>
      </c>
      <c r="D134" s="82"/>
      <c r="E134" s="77"/>
      <c r="F134" s="98"/>
      <c r="G134" s="88"/>
      <c r="H134" s="72"/>
      <c r="I134" s="86"/>
      <c r="J134" s="77"/>
      <c r="K134" s="100"/>
      <c r="L134" s="102"/>
      <c r="M134" s="72"/>
      <c r="N134" s="119"/>
    </row>
    <row r="135" spans="1:15" x14ac:dyDescent="0.2">
      <c r="A135" s="62"/>
      <c r="B135" s="65" t="s">
        <v>24</v>
      </c>
      <c r="C135" s="3" t="s">
        <v>141</v>
      </c>
      <c r="D135" s="81"/>
      <c r="E135" s="76"/>
      <c r="F135" s="98"/>
      <c r="G135" s="88"/>
      <c r="H135" s="71"/>
      <c r="I135" s="84">
        <v>2</v>
      </c>
      <c r="J135" s="6" t="s">
        <v>186</v>
      </c>
      <c r="K135" s="99"/>
      <c r="L135" s="102">
        <f t="shared" ref="L135:L139" si="14">I135*K135</f>
        <v>0</v>
      </c>
      <c r="M135" s="70"/>
      <c r="N135" s="118"/>
    </row>
    <row r="136" spans="1:15" x14ac:dyDescent="0.2">
      <c r="A136" s="62"/>
      <c r="B136" s="65" t="s">
        <v>142</v>
      </c>
      <c r="C136" s="3" t="s">
        <v>143</v>
      </c>
      <c r="D136" s="81"/>
      <c r="E136" s="76"/>
      <c r="F136" s="98"/>
      <c r="G136" s="88"/>
      <c r="H136" s="71"/>
      <c r="I136" s="84">
        <v>6</v>
      </c>
      <c r="J136" s="6" t="s">
        <v>186</v>
      </c>
      <c r="K136" s="99"/>
      <c r="L136" s="102">
        <f t="shared" si="14"/>
        <v>0</v>
      </c>
      <c r="M136" s="70"/>
      <c r="N136" s="118"/>
    </row>
    <row r="137" spans="1:15" x14ac:dyDescent="0.2">
      <c r="A137" s="60"/>
      <c r="B137" s="65" t="s">
        <v>110</v>
      </c>
      <c r="C137" s="3" t="s">
        <v>111</v>
      </c>
      <c r="D137" s="20">
        <v>1</v>
      </c>
      <c r="E137" s="6" t="s">
        <v>186</v>
      </c>
      <c r="F137" s="98"/>
      <c r="G137" s="88">
        <f t="shared" ref="G137:G140" si="15">D137*F137</f>
        <v>0</v>
      </c>
      <c r="H137" s="70"/>
      <c r="I137" s="85"/>
      <c r="J137" s="76"/>
      <c r="K137" s="98"/>
      <c r="L137" s="102"/>
      <c r="M137" s="71"/>
      <c r="N137" s="118"/>
    </row>
    <row r="138" spans="1:15" x14ac:dyDescent="0.2">
      <c r="A138" s="60"/>
      <c r="B138" s="65" t="s">
        <v>112</v>
      </c>
      <c r="C138" s="3" t="s">
        <v>113</v>
      </c>
      <c r="D138" s="20">
        <v>1</v>
      </c>
      <c r="E138" s="6" t="s">
        <v>186</v>
      </c>
      <c r="F138" s="98"/>
      <c r="G138" s="88">
        <f t="shared" si="15"/>
        <v>0</v>
      </c>
      <c r="H138" s="70"/>
      <c r="I138" s="85"/>
      <c r="J138" s="76"/>
      <c r="K138" s="98"/>
      <c r="L138" s="102"/>
      <c r="M138" s="71"/>
      <c r="N138" s="118"/>
    </row>
    <row r="139" spans="1:15" x14ac:dyDescent="0.2">
      <c r="A139" s="62"/>
      <c r="B139" s="65" t="s">
        <v>144</v>
      </c>
      <c r="C139" s="3" t="s">
        <v>145</v>
      </c>
      <c r="D139" s="81"/>
      <c r="E139" s="76"/>
      <c r="F139" s="98"/>
      <c r="G139" s="88"/>
      <c r="H139" s="71"/>
      <c r="I139" s="84">
        <v>1</v>
      </c>
      <c r="J139" s="6" t="s">
        <v>186</v>
      </c>
      <c r="K139" s="99"/>
      <c r="L139" s="102">
        <f t="shared" si="14"/>
        <v>0</v>
      </c>
      <c r="M139" s="70"/>
      <c r="N139" s="118"/>
    </row>
    <row r="140" spans="1:15" x14ac:dyDescent="0.2">
      <c r="A140" s="60"/>
      <c r="B140" s="65" t="s">
        <v>114</v>
      </c>
      <c r="C140" s="3" t="s">
        <v>210</v>
      </c>
      <c r="D140" s="20">
        <v>1</v>
      </c>
      <c r="E140" s="6" t="s">
        <v>187</v>
      </c>
      <c r="F140" s="98"/>
      <c r="G140" s="88">
        <f t="shared" si="15"/>
        <v>0</v>
      </c>
      <c r="H140" s="70"/>
      <c r="I140" s="85"/>
      <c r="J140" s="76"/>
      <c r="K140" s="98"/>
      <c r="L140" s="102"/>
      <c r="M140" s="71"/>
      <c r="N140" s="118"/>
    </row>
    <row r="141" spans="1:15" s="1" customFormat="1" ht="13.5" thickBot="1" x14ac:dyDescent="0.25">
      <c r="A141" s="60"/>
      <c r="B141" s="105"/>
      <c r="C141" s="106"/>
      <c r="D141" s="83"/>
      <c r="E141" s="78"/>
      <c r="F141" s="101"/>
      <c r="G141" s="89"/>
      <c r="H141" s="71"/>
      <c r="I141" s="87"/>
      <c r="J141" s="78"/>
      <c r="K141" s="101"/>
      <c r="L141" s="104"/>
      <c r="M141" s="123"/>
      <c r="N141" s="115"/>
    </row>
    <row r="142" spans="1:15" ht="13.5" thickBot="1" x14ac:dyDescent="0.25">
      <c r="B142" s="90"/>
      <c r="C142" s="95" t="s">
        <v>192</v>
      </c>
      <c r="D142" s="75"/>
      <c r="E142" s="80"/>
      <c r="F142" s="75"/>
      <c r="G142" s="96">
        <f>SUM(G8:G141)</f>
        <v>0</v>
      </c>
      <c r="H142" s="71"/>
      <c r="I142" s="13"/>
      <c r="J142" s="76"/>
      <c r="K142" s="10"/>
      <c r="L142" s="97"/>
      <c r="M142" s="123"/>
    </row>
    <row r="143" spans="1:15" ht="13.5" thickBot="1" x14ac:dyDescent="0.25">
      <c r="B143" s="18"/>
      <c r="C143" s="94" t="s">
        <v>190</v>
      </c>
      <c r="D143" s="91"/>
      <c r="E143" s="92"/>
      <c r="F143" s="91"/>
      <c r="G143" s="93"/>
      <c r="H143" s="73"/>
      <c r="I143" s="18"/>
      <c r="J143" s="79"/>
      <c r="K143" s="19"/>
      <c r="L143" s="103">
        <f>SUM(L8:L141)</f>
        <v>0</v>
      </c>
      <c r="M143" s="124"/>
    </row>
    <row r="144" spans="1:15" ht="13.5" thickBot="1" x14ac:dyDescent="0.25">
      <c r="C144" s="122" t="s">
        <v>219</v>
      </c>
      <c r="D144" s="156">
        <f>SUM(G142,L143)</f>
        <v>0</v>
      </c>
      <c r="E144" s="157"/>
      <c r="F144" s="158"/>
      <c r="I144" s="21"/>
      <c r="J144" s="21"/>
      <c r="K144" s="21"/>
      <c r="L144" s="21"/>
      <c r="M144" s="21"/>
    </row>
  </sheetData>
  <mergeCells count="11">
    <mergeCell ref="D144:F144"/>
    <mergeCell ref="D6:E6"/>
    <mergeCell ref="F6:G6"/>
    <mergeCell ref="I6:J6"/>
    <mergeCell ref="K6:L6"/>
    <mergeCell ref="I3:L3"/>
    <mergeCell ref="D3:G3"/>
    <mergeCell ref="D4:G4"/>
    <mergeCell ref="I4:L4"/>
    <mergeCell ref="D5:G5"/>
    <mergeCell ref="I5:L5"/>
  </mergeCells>
  <pageMargins left="0.19685039370078741" right="0.19685039370078741" top="0.39370078740157483" bottom="0.39370078740157483" header="0.31496062992125984" footer="0.31496062992125984"/>
  <pageSetup paperSize="9" scale="72" fitToHeight="15" orientation="landscape" r:id="rId1"/>
  <headerFooter>
    <oddFooter>&amp;C&amp;P&amp;RVÝKAZ VÝMĚR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Rekapitulace</vt:lpstr>
      <vt:lpstr>SO 001-700 Gastro</vt:lpstr>
      <vt:lpstr>Rekapitulace!Print_Area</vt:lpstr>
      <vt:lpstr>'SO 001-700 Gastro'!Print_Area</vt:lpstr>
      <vt:lpstr>'SO 001-700 Gastro'!Print_Titles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Martin Polák</cp:lastModifiedBy>
  <cp:lastPrinted>2015-09-30T11:28:29Z</cp:lastPrinted>
  <dcterms:created xsi:type="dcterms:W3CDTF">2014-11-12T11:49:21Z</dcterms:created>
  <dcterms:modified xsi:type="dcterms:W3CDTF">2016-07-27T08:01:37Z</dcterms:modified>
</cp:coreProperties>
</file>